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Cost Estim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"/>
    <numFmt numFmtId="165" formatCode="0.0%"/>
    <numFmt numFmtId="166" formatCode="0.000%"/>
    <numFmt numFmtId="167" formatCode="$#,##0.00"/>
    <numFmt numFmtId="168" formatCode="0.00&quot;×&quot;"/>
  </numFmts>
  <fonts count="23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2A7F8E"/>
      <sz val="10.5"/>
    </font>
    <font>
      <name val="Calibri"/>
      <i val="1"/>
      <color rgb="005C6470"/>
      <sz val="9.5"/>
    </font>
    <font>
      <name val="Calibri"/>
      <b val="1"/>
      <color rgb="001A2744"/>
      <sz val="11.5"/>
    </font>
    <font>
      <name val="Calibri"/>
      <b val="1"/>
      <color rgb="001A2744"/>
      <sz val="10.5"/>
    </font>
    <font>
      <name val="Calibri"/>
      <b val="1"/>
      <color rgb="002A2F3A"/>
      <sz val="12"/>
    </font>
    <font>
      <name val="Calibri"/>
      <i val="1"/>
      <color rgb="005C6470"/>
      <sz val="9"/>
    </font>
    <font>
      <name val="Calibri"/>
      <b val="1"/>
      <color rgb="001A2744"/>
      <sz val="11"/>
    </font>
    <font>
      <name val="Calibri"/>
      <b val="1"/>
      <color rgb="00FFFFFF"/>
      <sz val="9.5"/>
    </font>
    <font>
      <name val="Calibri"/>
      <color rgb="002A2F3A"/>
      <sz val="10"/>
    </font>
    <font>
      <name val="Calibri"/>
      <b val="1"/>
      <color rgb="002A2F3A"/>
      <sz val="10"/>
    </font>
    <font>
      <name val="Calibri"/>
      <color rgb="001F6A78"/>
      <sz val="10"/>
    </font>
    <font>
      <name val="Calibri"/>
      <b val="1"/>
      <color rgb="001A2744"/>
      <sz val="13"/>
    </font>
    <font>
      <name val="Calibri"/>
      <b val="1"/>
      <color rgb="00FFFFFF"/>
      <sz val="10"/>
    </font>
    <font>
      <name val="Calibri"/>
      <b val="1"/>
      <color rgb="002A2F3A"/>
      <sz val="11"/>
    </font>
    <font>
      <name val="Calibri"/>
      <color rgb="002A2F3A"/>
      <sz val="10.5"/>
    </font>
    <font>
      <name val="Calibri"/>
      <b val="1"/>
      <color rgb="001A2744"/>
      <sz val="15"/>
    </font>
    <font>
      <name val="Calibri"/>
      <i val="1"/>
      <color rgb="001A2744"/>
      <sz val="9.5"/>
    </font>
    <font>
      <name val="Calibri"/>
      <b val="1"/>
      <color rgb="001A2744"/>
      <sz val="12"/>
    </font>
    <font>
      <name val="Calibri"/>
      <b val="1"/>
      <color rgb="001F6A78"/>
      <sz val="10.5"/>
      <u val="single"/>
    </font>
    <font>
      <name val="Calibri"/>
      <b val="1"/>
      <color rgb="001F6A78"/>
      <sz val="10"/>
      <u val="single"/>
    </font>
    <font>
      <name val="Calibri"/>
      <color rgb="005C6470"/>
      <sz val="9"/>
    </font>
  </fonts>
  <fills count="8">
    <fill>
      <patternFill/>
    </fill>
    <fill>
      <patternFill patternType="gray125"/>
    </fill>
    <fill>
      <patternFill patternType="solid">
        <fgColor rgb="00FEF6E9"/>
      </patternFill>
    </fill>
    <fill>
      <patternFill patternType="solid">
        <fgColor rgb="001A2744"/>
      </patternFill>
    </fill>
    <fill>
      <patternFill patternType="solid">
        <fgColor rgb="00F4F2EE"/>
      </patternFill>
    </fill>
    <fill>
      <patternFill patternType="solid">
        <fgColor rgb="00FFFFFF"/>
      </patternFill>
    </fill>
    <fill>
      <patternFill patternType="solid">
        <fgColor rgb="00EAF3F4"/>
      </patternFill>
    </fill>
    <fill>
      <patternFill patternType="solid">
        <fgColor rgb="00FDF1DD"/>
      </patternFill>
    </fill>
  </fills>
  <borders count="5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  <border>
      <left style="thin">
        <color rgb="00E5E1D8"/>
      </left>
      <right style="thin">
        <color rgb="00E5E1D8"/>
      </right>
      <bottom style="thin">
        <color rgb="00E5E1D8"/>
      </bottom>
    </border>
    <border>
      <top style="medium">
        <color rgb="00E8943A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center" wrapText="1"/>
    </xf>
    <xf numFmtId="164" fontId="6" fillId="2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165" fontId="6" fillId="2" borderId="1" applyAlignment="1" pivotButton="0" quotePrefix="0" xfId="0">
      <alignment horizontal="center" vertical="center"/>
    </xf>
    <xf numFmtId="166" fontId="6" fillId="2" borderId="1" applyAlignment="1" pivotButton="0" quotePrefix="0" xfId="0">
      <alignment horizontal="center" vertical="center"/>
    </xf>
    <xf numFmtId="3" fontId="6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3" borderId="0" applyAlignment="1" pivotButton="0" quotePrefix="0" xfId="0">
      <alignment horizontal="center" vertical="center"/>
    </xf>
    <xf numFmtId="0" fontId="9" fillId="3" borderId="0" applyAlignment="1" pivotButton="0" quotePrefix="0" xfId="0">
      <alignment vertical="center"/>
    </xf>
    <xf numFmtId="3" fontId="10" fillId="4" borderId="2" applyAlignment="1" pivotButton="0" quotePrefix="0" xfId="0">
      <alignment horizontal="center" vertical="center"/>
    </xf>
    <xf numFmtId="0" fontId="11" fillId="4" borderId="2" applyAlignment="1" pivotButton="0" quotePrefix="0" xfId="0">
      <alignment vertical="center"/>
    </xf>
    <xf numFmtId="10" fontId="12" fillId="4" borderId="2" applyAlignment="1" pivotButton="0" quotePrefix="0" xfId="0">
      <alignment horizontal="center" vertical="center"/>
    </xf>
    <xf numFmtId="3" fontId="10" fillId="5" borderId="2" applyAlignment="1" pivotButton="0" quotePrefix="0" xfId="0">
      <alignment horizontal="center" vertical="center"/>
    </xf>
    <xf numFmtId="0" fontId="11" fillId="5" borderId="2" applyAlignment="1" pivotButton="0" quotePrefix="0" xfId="0">
      <alignment vertical="center"/>
    </xf>
    <xf numFmtId="10" fontId="12" fillId="5" borderId="2" applyAlignment="1" pivotButton="0" quotePrefix="0" xfId="0">
      <alignment horizontal="center" vertical="center"/>
    </xf>
    <xf numFmtId="0" fontId="13" fillId="0" borderId="0" pivotButton="0" quotePrefix="0" xfId="0"/>
    <xf numFmtId="0" fontId="14" fillId="3" borderId="0" applyAlignment="1" pivotButton="0" quotePrefix="0" xfId="0">
      <alignment horizontal="left" vertical="center"/>
    </xf>
    <xf numFmtId="0" fontId="14" fillId="3" borderId="0" applyAlignment="1" pivotButton="0" quotePrefix="0" xfId="0">
      <alignment horizontal="center" vertical="center"/>
    </xf>
    <xf numFmtId="0" fontId="5" fillId="4" borderId="2" applyAlignment="1" pivotButton="0" quotePrefix="0" xfId="0">
      <alignment vertical="center" wrapText="1"/>
    </xf>
    <xf numFmtId="167" fontId="15" fillId="6" borderId="3" applyAlignment="1" pivotButton="0" quotePrefix="0" xfId="0">
      <alignment horizontal="center" vertical="center"/>
    </xf>
    <xf numFmtId="164" fontId="16" fillId="6" borderId="3" applyAlignment="1" pivotButton="0" quotePrefix="0" xfId="0">
      <alignment horizontal="center" vertical="center"/>
    </xf>
    <xf numFmtId="165" fontId="12" fillId="6" borderId="3" applyAlignment="1" pivotButton="0" quotePrefix="0" xfId="0">
      <alignment horizontal="center" vertical="center"/>
    </xf>
    <xf numFmtId="0" fontId="7" fillId="4" borderId="2" applyAlignment="1" pivotButton="0" quotePrefix="0" xfId="0">
      <alignment vertical="center" wrapText="1"/>
    </xf>
    <xf numFmtId="0" fontId="5" fillId="5" borderId="2" applyAlignment="1" pivotButton="0" quotePrefix="0" xfId="0">
      <alignment vertical="center" wrapText="1"/>
    </xf>
    <xf numFmtId="0" fontId="7" fillId="5" borderId="2" applyAlignment="1" pivotButton="0" quotePrefix="0" xfId="0">
      <alignment vertical="center" wrapText="1"/>
    </xf>
    <xf numFmtId="0" fontId="13" fillId="7" borderId="4" applyAlignment="1" pivotButton="0" quotePrefix="0" xfId="0">
      <alignment vertical="center"/>
    </xf>
    <xf numFmtId="167" fontId="17" fillId="7" borderId="4" applyAlignment="1" pivotButton="0" quotePrefix="0" xfId="0">
      <alignment horizontal="center" vertical="center"/>
    </xf>
    <xf numFmtId="164" fontId="13" fillId="7" borderId="4" applyAlignment="1" pivotButton="0" quotePrefix="0" xfId="0">
      <alignment horizontal="center" vertical="center"/>
    </xf>
    <xf numFmtId="165" fontId="8" fillId="7" borderId="4" applyAlignment="1" pivotButton="0" quotePrefix="0" xfId="0">
      <alignment horizontal="center" vertical="center"/>
    </xf>
    <xf numFmtId="0" fontId="18" fillId="7" borderId="4" applyAlignment="1" pivotButton="0" quotePrefix="0" xfId="0">
      <alignment vertical="center" wrapText="1"/>
    </xf>
    <xf numFmtId="167" fontId="19" fillId="6" borderId="1" applyAlignment="1" pivotButton="0" quotePrefix="0" xfId="0">
      <alignment horizontal="center" vertical="center"/>
    </xf>
    <xf numFmtId="0" fontId="19" fillId="0" borderId="0" applyAlignment="1" pivotButton="0" quotePrefix="0" xfId="0">
      <alignment vertical="center" wrapText="1"/>
    </xf>
    <xf numFmtId="167" fontId="1" fillId="7" borderId="4" applyAlignment="1" pivotButton="0" quotePrefix="0" xfId="0">
      <alignment horizontal="center" vertical="center"/>
    </xf>
    <xf numFmtId="168" fontId="19" fillId="6" borderId="1" applyAlignment="1" pivotButton="0" quotePrefix="0" xfId="0">
      <alignment horizontal="center" vertical="center"/>
    </xf>
    <xf numFmtId="0" fontId="19" fillId="7" borderId="0" pivotButton="0" quotePrefix="0" xfId="0"/>
    <xf numFmtId="0" fontId="10" fillId="7" borderId="0" applyAlignment="1" pivotButton="0" quotePrefix="0" xfId="0">
      <alignment vertical="top" wrapText="1"/>
    </xf>
    <xf numFmtId="0" fontId="20" fillId="6" borderId="0" applyAlignment="1" pivotButton="0" quotePrefix="0" xfId="0">
      <alignment vertical="center" wrapText="1"/>
    </xf>
    <xf numFmtId="0" fontId="3" fillId="7" borderId="0" applyAlignment="1" pivotButton="0" quotePrefix="0" xfId="0">
      <alignment vertical="top" wrapText="1"/>
    </xf>
    <xf numFmtId="0" fontId="21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true-cost-of-homeownership-calculator/?utm_source=free_estimator&amp;utm_medium=lite_tool&amp;utm_campaign=true_cost_of_homeownership&amp;utm_content=lite_xlsx_upsell" TargetMode="External" Id="rId1"/><Relationship Type="http://schemas.openxmlformats.org/officeDocument/2006/relationships/hyperlink" Target="https://www.ardentworkshop.com/?utm_source=free_estimator&amp;utm_medium=lite_tool&amp;utm_campaign=true_cost_of_homeownership&amp;utm_content=lite_xlsx_footer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5" customWidth="1" min="3" max="3"/>
    <col width="15" customWidth="1" min="4" max="4"/>
    <col width="46" customWidth="1" min="5" max="5"/>
  </cols>
  <sheetData>
    <row r="1" ht="26" customHeight="1">
      <c r="A1" s="1" t="inlineStr">
        <is>
          <t>TRUE MONTHLY COST OF A HOME — FREE ESTIMATOR</t>
        </is>
      </c>
    </row>
    <row r="2" ht="20" customHeight="1">
      <c r="A2" s="2" t="inlineStr">
        <is>
          <t>A free tool from Ardent Workshop  ·  ardentworkshop.com</t>
        </is>
      </c>
    </row>
    <row r="4" ht="62" customHeight="1">
      <c r="A4" s="3" t="inlineStr">
        <is>
          <t>Every mortgage calculator gives you a principal-and-interest figure and stops there. This one adds the six lines it leaves out, so you can see what a home actually costs to hold each month. Fill the light-orange cells for the home you're looking at — everything else calculates. It opens pre-filled with an illustrative example; replace it with the real listing's numbers.</t>
        </is>
      </c>
    </row>
    <row r="6">
      <c r="A6" s="4" t="inlineStr">
        <is>
          <t>The home and the loan</t>
        </is>
      </c>
    </row>
    <row r="7" ht="34" customHeight="1">
      <c r="A7" s="5" t="inlineStr">
        <is>
          <t>Home price</t>
        </is>
      </c>
      <c r="B7" s="6" t="n">
        <v>420000</v>
      </c>
      <c r="C7" s="7" t="inlineStr">
        <is>
          <t>The purchase price you'd actually pay — not the list price, if you expect to negotiate.</t>
        </is>
      </c>
    </row>
    <row r="8" ht="34" customHeight="1">
      <c r="A8" s="5" t="inlineStr">
        <is>
          <t>Down payment (% of price)</t>
        </is>
      </c>
      <c r="B8" s="8" t="n">
        <v>0.1</v>
      </c>
      <c r="C8" s="7" t="inlineStr">
        <is>
          <t>Below 20% you'll usually pay mortgage insurance — the calculator adds it and drops it automatically at 80% loan-to-value.</t>
        </is>
      </c>
    </row>
    <row r="9" ht="34" customHeight="1">
      <c r="A9" s="5" t="inlineStr">
        <is>
          <t>Mortgage interest rate</t>
        </is>
      </c>
      <c r="B9" s="9" t="n">
        <v>0.065</v>
      </c>
      <c r="C9" s="7" t="inlineStr">
        <is>
          <t>The quoted annual rate on a fixed-rate loan. Use a real quote if you have one.</t>
        </is>
      </c>
    </row>
    <row r="10" ht="34" customHeight="1">
      <c r="A10" s="5" t="inlineStr">
        <is>
          <t>Loan term (years)</t>
        </is>
      </c>
      <c r="B10" s="10" t="n">
        <v>30</v>
      </c>
      <c r="C10" s="7" t="inlineStr">
        <is>
          <t>30 and 15 are the common terms. A shorter term means a bigger payment and far less interest.</t>
        </is>
      </c>
    </row>
    <row r="11" ht="34" customHeight="1">
      <c r="A11" s="5" t="inlineStr">
        <is>
          <t>Mortgage insurance rate (% of loan / yr)</t>
        </is>
      </c>
      <c r="B11" s="9" t="n">
        <v>0.0055</v>
      </c>
      <c r="C11" s="7" t="inlineStr">
        <is>
          <t>Only charged while you're above 80% loan-to-value. Your lender quotes this; it varies with credit and down payment.</t>
        </is>
      </c>
    </row>
    <row r="13">
      <c r="A13" s="4" t="inlineStr">
        <is>
          <t>What it costs to hold</t>
        </is>
      </c>
    </row>
    <row r="14" ht="34" customHeight="1">
      <c r="A14" s="5" t="inlineStr">
        <is>
          <t>Property tax (per year)</t>
        </is>
      </c>
      <c r="B14" s="6" t="n">
        <v>5040</v>
      </c>
      <c r="C14" s="7" t="inlineStr">
        <is>
          <t>The listing or the county assessor's site has this. Watch for a reassessment at sale — in some places the tax jumps to the new purchase price.</t>
        </is>
      </c>
    </row>
    <row r="15" ht="34" customHeight="1">
      <c r="A15" s="5" t="inlineStr">
        <is>
          <t>Homeowners insurance (per year)</t>
        </is>
      </c>
      <c r="B15" s="6" t="n">
        <v>1800</v>
      </c>
      <c r="C15" s="7" t="inlineStr">
        <is>
          <t>Get a real quote for the specific address. Roof age, claims history, and flood or wildfire exposure move this a lot.</t>
        </is>
      </c>
    </row>
    <row r="16" ht="34" customHeight="1">
      <c r="A16" s="5" t="inlineStr">
        <is>
          <t>HOA or condo dues (per month)</t>
        </is>
      </c>
      <c r="B16" s="6" t="n">
        <v>45</v>
      </c>
      <c r="C16" s="7" t="inlineStr">
        <is>
          <t>Enter 0 if there's no association. Ask what the reserve balance is — an underfunded association means special assessments.</t>
        </is>
      </c>
    </row>
    <row r="17" ht="34" customHeight="1">
      <c r="A17" s="5" t="inlineStr">
        <is>
          <t>Utilities when owning (per month)</t>
        </is>
      </c>
      <c r="B17" s="6" t="n">
        <v>310</v>
      </c>
      <c r="C17" s="7" t="inlineStr">
        <is>
          <t>Water, sewer, trash, gas, electric, and anything the landlord covers today but you'd pay as an owner.</t>
        </is>
      </c>
    </row>
    <row r="19">
      <c r="A19" s="4" t="inlineStr">
        <is>
          <t>The home's age and condition</t>
        </is>
      </c>
    </row>
    <row r="20" ht="30" customHeight="1">
      <c r="A20" s="3" t="inlineStr">
        <is>
          <t>These set the maintenance reserve. An older or rougher home costs more to keep every year, whether or not anything breaks this month.</t>
        </is>
      </c>
    </row>
    <row r="21" ht="34" customHeight="1">
      <c r="A21" s="5" t="inlineStr">
        <is>
          <t>Home age (years)</t>
        </is>
      </c>
      <c r="B21" s="10" t="n">
        <v>22</v>
      </c>
      <c r="C21" s="7" t="inlineStr">
        <is>
          <t>Year built to today. If it's been gut-renovated, use the effective age of the systems, not the walls.</t>
        </is>
      </c>
    </row>
    <row r="22" ht="34" customHeight="1">
      <c r="A22" s="5" t="inlineStr">
        <is>
          <t>Overall condition</t>
        </is>
      </c>
      <c r="B22" s="11" t="inlineStr">
        <is>
          <t>Good</t>
        </is>
      </c>
      <c r="C22" s="7" t="inlineStr">
        <is>
          <t>Your honest read after a walkthrough. 'Fair' and 'Needs work' raise the reserve — deferred maintenance is a bill you've already incurred.</t>
        </is>
      </c>
    </row>
    <row r="24">
      <c r="A24" s="12" t="inlineStr">
        <is>
          <t>Routine maintenance reserve — % of the home's price, per year</t>
        </is>
      </c>
    </row>
    <row r="25" ht="20" customHeight="1">
      <c r="A25" s="13" t="inlineStr">
        <is>
          <t>From age</t>
        </is>
      </c>
      <c r="B25" s="14" t="inlineStr">
        <is>
          <t>Age band</t>
        </is>
      </c>
      <c r="C25" s="13" t="inlineStr">
        <is>
          <t>Excellent</t>
        </is>
      </c>
      <c r="D25" s="13" t="inlineStr">
        <is>
          <t>Good</t>
        </is>
      </c>
      <c r="E25" s="13" t="inlineStr">
        <is>
          <t>Fair</t>
        </is>
      </c>
    </row>
    <row r="26" ht="19" customHeight="1">
      <c r="A26" s="15" t="n">
        <v>0</v>
      </c>
      <c r="B26" s="16" t="inlineStr">
        <is>
          <t>Under 5 years</t>
        </is>
      </c>
      <c r="C26" s="17" t="n">
        <v>0.0025</v>
      </c>
      <c r="D26" s="17" t="n">
        <v>0.0035</v>
      </c>
      <c r="E26" s="17" t="n">
        <v>0.0045</v>
      </c>
    </row>
    <row r="27" ht="19" customHeight="1">
      <c r="A27" s="18" t="n">
        <v>5</v>
      </c>
      <c r="B27" s="19" t="inlineStr">
        <is>
          <t>5 to 15 years</t>
        </is>
      </c>
      <c r="C27" s="20" t="n">
        <v>0.0035</v>
      </c>
      <c r="D27" s="20" t="n">
        <v>0.0045</v>
      </c>
      <c r="E27" s="20" t="n">
        <v>0.0055</v>
      </c>
    </row>
    <row r="28" ht="19" customHeight="1">
      <c r="A28" s="15" t="n">
        <v>16</v>
      </c>
      <c r="B28" s="16" t="inlineStr">
        <is>
          <t>16 to 30 years</t>
        </is>
      </c>
      <c r="C28" s="17" t="n">
        <v>0.0045</v>
      </c>
      <c r="D28" s="17" t="n">
        <v>0.006</v>
      </c>
      <c r="E28" s="17" t="n">
        <v>0.0075</v>
      </c>
    </row>
    <row r="29" ht="19" customHeight="1">
      <c r="A29" s="18" t="n">
        <v>31</v>
      </c>
      <c r="B29" s="19" t="inlineStr">
        <is>
          <t>Over 30 years</t>
        </is>
      </c>
      <c r="C29" s="20" t="n">
        <v>0.006</v>
      </c>
      <c r="D29" s="20" t="n">
        <v>0.0075</v>
      </c>
      <c r="E29" s="20" t="n">
        <v>0.0095</v>
      </c>
    </row>
    <row r="30" ht="30" customHeight="1">
      <c r="A30" s="3" t="inlineStr">
        <is>
          <t>The free estimator carries the first three condition columns. The full workbook adds a 'Needs work' column, and separates routine upkeep from the replacement reserve.</t>
        </is>
      </c>
    </row>
    <row r="32" ht="24" customHeight="1">
      <c r="A32" s="21" t="inlineStr">
        <is>
          <t>WHAT IT ACTUALLY COSTS, PER MONTH</t>
        </is>
      </c>
    </row>
    <row r="33" ht="24" customHeight="1">
      <c r="A33" s="22" t="inlineStr">
        <is>
          <t>Cost line</t>
        </is>
      </c>
      <c r="B33" s="23" t="inlineStr">
        <is>
          <t>Per month</t>
        </is>
      </c>
      <c r="C33" s="23" t="inlineStr">
        <is>
          <t>Per year</t>
        </is>
      </c>
      <c r="D33" s="23" t="inlineStr">
        <is>
          <t>Share</t>
        </is>
      </c>
      <c r="E33" s="22" t="inlineStr">
        <is>
          <t>Why it's here</t>
        </is>
      </c>
    </row>
    <row r="34" ht="30" customHeight="1">
      <c r="A34" s="24" t="inlineStr">
        <is>
          <t>Principal and interest</t>
        </is>
      </c>
      <c r="B34" s="25">
        <f>IF(OR(($B$7-$B$7*$B$8)&lt;=0,$B$9&lt;=0,$B$10&lt;=0),0,PMT($B$9/12,$B$10*12,-($B$7-$B$7*$B$8)))</f>
        <v/>
      </c>
      <c r="C34" s="26">
        <f>B34*12</f>
        <v/>
      </c>
      <c r="D34" s="27">
        <f>IF($B$41=0,"",B34/$B$41)</f>
        <v/>
      </c>
      <c r="E34" s="28" t="inlineStr">
        <is>
          <t>The mortgage payment itself — the figure a listing site's calculator gives you.</t>
        </is>
      </c>
    </row>
    <row r="35" ht="30" customHeight="1">
      <c r="A35" s="29" t="inlineStr">
        <is>
          <t>Property tax</t>
        </is>
      </c>
      <c r="B35" s="25">
        <f>$B$14/12</f>
        <v/>
      </c>
      <c r="C35" s="26">
        <f>B35*12</f>
        <v/>
      </c>
      <c r="D35" s="27">
        <f>IF($B$41=0,"",B35/$B$41)</f>
        <v/>
      </c>
      <c r="E35" s="30" t="inlineStr">
        <is>
          <t>Charged whether or not you have a mortgage, and often reassessed to your purchase price.</t>
        </is>
      </c>
    </row>
    <row r="36" ht="30" customHeight="1">
      <c r="A36" s="24" t="inlineStr">
        <is>
          <t>Homeowners insurance</t>
        </is>
      </c>
      <c r="B36" s="25">
        <f>$B$15/12</f>
        <v/>
      </c>
      <c r="C36" s="26">
        <f>B36*12</f>
        <v/>
      </c>
      <c r="D36" s="27">
        <f>IF($B$41=0,"",B36/$B$41)</f>
        <v/>
      </c>
      <c r="E36" s="28" t="inlineStr">
        <is>
          <t>Required by the lender, and rising fast in many markets.</t>
        </is>
      </c>
    </row>
    <row r="37" ht="30" customHeight="1">
      <c r="A37" s="29" t="inlineStr">
        <is>
          <t>Mortgage insurance</t>
        </is>
      </c>
      <c r="B37" s="25">
        <f>IF($B$8&gt;=0.2,0,($B$7-$B$7*$B$8)*$B$11/12)</f>
        <v/>
      </c>
      <c r="C37" s="26">
        <f>B37*12</f>
        <v/>
      </c>
      <c r="D37" s="27">
        <f>IF($B$41=0,"",B37/$B$41)</f>
        <v/>
      </c>
      <c r="E37" s="30" t="inlineStr">
        <is>
          <t>Charged while you owe more than 80% of the home's value. It protects the lender, not you.</t>
        </is>
      </c>
    </row>
    <row r="38" ht="30" customHeight="1">
      <c r="A38" s="24" t="inlineStr">
        <is>
          <t>HOA or condo dues</t>
        </is>
      </c>
      <c r="B38" s="25">
        <f>$B$16</f>
        <v/>
      </c>
      <c r="C38" s="26">
        <f>B38*12</f>
        <v/>
      </c>
      <c r="D38" s="27">
        <f>IF($B$41=0,"",B38/$B$41)</f>
        <v/>
      </c>
      <c r="E38" s="28" t="inlineStr">
        <is>
          <t>The association's operating budget. Ask what its reserve balance looks like.</t>
        </is>
      </c>
    </row>
    <row r="39" ht="30" customHeight="1">
      <c r="A39" s="29" t="inlineStr">
        <is>
          <t>Maintenance reserve</t>
        </is>
      </c>
      <c r="B39" s="25">
        <f>$B$7*IF($B$21="",0,INDEX($C$26:$E$29,MATCH($B$21,$A$26:$A$29,1),MATCH($B$22,$C$25:$E$25,0)))/12</f>
        <v/>
      </c>
      <c r="C39" s="26">
        <f>B39*12</f>
        <v/>
      </c>
      <c r="D39" s="27">
        <f>IF($B$41=0,"",B39/$B$41)</f>
        <v/>
      </c>
      <c r="E39" s="30" t="inlineStr">
        <is>
          <t>Scaled to the home's age and condition. Not optional — deferring it just moves the cost.</t>
        </is>
      </c>
    </row>
    <row r="40" ht="30" customHeight="1">
      <c r="A40" s="24" t="inlineStr">
        <is>
          <t>Utilities</t>
        </is>
      </c>
      <c r="B40" s="25">
        <f>$B$17</f>
        <v/>
      </c>
      <c r="C40" s="26">
        <f>B40*12</f>
        <v/>
      </c>
      <c r="D40" s="27">
        <f>IF($B$41=0,"",B40/$B$41)</f>
        <v/>
      </c>
      <c r="E40" s="28" t="inlineStr">
        <is>
          <t>Water, sewer, trash, gas, and electric — several of which a landlord often covers today.</t>
        </is>
      </c>
    </row>
    <row r="41" ht="30" customHeight="1">
      <c r="A41" s="31" t="inlineStr">
        <is>
          <t>TRUE MONTHLY COST</t>
        </is>
      </c>
      <c r="B41" s="32">
        <f>SUM(B34:B40)</f>
        <v/>
      </c>
      <c r="C41" s="33">
        <f>B41*12</f>
        <v/>
      </c>
      <c r="D41" s="34" t="n">
        <v>1</v>
      </c>
      <c r="E41" s="35" t="inlineStr">
        <is>
          <t>What this home takes from you every month.</t>
        </is>
      </c>
    </row>
    <row r="43" ht="32" customHeight="1">
      <c r="A43" s="5" t="inlineStr">
        <is>
          <t>The mortgage payment alone</t>
        </is>
      </c>
      <c r="B43" s="36">
        <f>B34</f>
        <v/>
      </c>
      <c r="C43" s="7" t="inlineStr">
        <is>
          <t>Principal and interest — what you were quoted.</t>
        </is>
      </c>
    </row>
    <row r="44" ht="32" customHeight="1">
      <c r="A44" s="37" t="inlineStr">
        <is>
          <t>THE GAP</t>
        </is>
      </c>
      <c r="B44" s="38">
        <f>B41-B34</f>
        <v/>
      </c>
      <c r="C44" s="7" t="inlineStr">
        <is>
          <t>Everything past the mortgage. Budget for the true cost, not the payment.</t>
        </is>
      </c>
    </row>
    <row r="45" ht="32" customHeight="1">
      <c r="A45" s="5" t="inlineStr">
        <is>
          <t>True cost as a multiple of the payment</t>
        </is>
      </c>
      <c r="B45" s="39">
        <f>IF(B34=0,"",B41/B34)</f>
        <v/>
      </c>
      <c r="C45" s="7" t="inlineStr">
        <is>
          <t>How many times the quoted payment this home actually costs to hold.</t>
        </is>
      </c>
    </row>
    <row r="47" ht="22" customHeight="1">
      <c r="A47" s="40" t="inlineStr">
        <is>
          <t>WHAT THIS FREE ESTIMATOR DOESN'T DO</t>
        </is>
      </c>
    </row>
    <row r="48" ht="30" customHeight="1">
      <c r="A48" s="41" t="inlineStr">
        <is>
          <t>•  It stops at the monthly cost. It can't tell you whether buying beats renting, or when.</t>
        </is>
      </c>
    </row>
    <row r="49" ht="30" customHeight="1">
      <c r="A49" s="41" t="inlineStr">
        <is>
          <t>•  No capital replacement reserve — the roof, furnace, water heater and windows, each costed from its own service life, and the cash already due on day one.</t>
        </is>
      </c>
    </row>
    <row r="50" ht="30" customHeight="1">
      <c r="A50" s="41" t="inlineStr">
        <is>
          <t>•  No thirty-year view — no amortization, no appreciation, no mortgage insurance dropping off.</t>
        </is>
      </c>
    </row>
    <row r="51" ht="30" customHeight="1">
      <c r="A51" s="41" t="inlineStr">
        <is>
          <t>•  No buy-versus-rent comparison, and no break-even year to check against how long you'll stay.</t>
        </is>
      </c>
    </row>
    <row r="52" ht="30" customHeight="1">
      <c r="A52" s="42" t="inlineStr">
        <is>
          <t>➜  The full True Cost of Homeownership Calculator adds all of it — seven tabs, five guides, and printable sheets for the showing.</t>
        </is>
      </c>
    </row>
    <row r="54" ht="48" customHeight="1">
      <c r="A54" s="43" t="inlineStr">
        <is>
          <t>A financial planning model, not licensed financial, tax, real-estate, or legal advice. Every figure that ships in this file is an illustrative example for a home that does not exist — prices, rates, taxes, insurance, and upkeep vary enormously by market. Confirm what matters with your lender, a tax professional, and your own research.</t>
        </is>
      </c>
    </row>
    <row r="56">
      <c r="A56" s="44" t="inlineStr">
        <is>
          <t>More tools for big decisions from Ardent Workshop → ardentworkshop.com</t>
        </is>
      </c>
    </row>
    <row r="57">
      <c r="A57" s="45" t="inlineStr">
        <is>
          <t>© Ardent Workshop LLC. Free to use and share. Please don't resell.</t>
        </is>
      </c>
    </row>
  </sheetData>
  <mergeCells count="33">
    <mergeCell ref="C16:E16"/>
    <mergeCell ref="A30:E30"/>
    <mergeCell ref="C44:E44"/>
    <mergeCell ref="A48:E48"/>
    <mergeCell ref="A24:E24"/>
    <mergeCell ref="C22:E22"/>
    <mergeCell ref="C9:E9"/>
    <mergeCell ref="A49:E49"/>
    <mergeCell ref="A51:E51"/>
    <mergeCell ref="A1:E1"/>
    <mergeCell ref="C21:E21"/>
    <mergeCell ref="A6:E6"/>
    <mergeCell ref="C43:E43"/>
    <mergeCell ref="C11:E11"/>
    <mergeCell ref="A54:E54"/>
    <mergeCell ref="C8:E8"/>
    <mergeCell ref="C17:E17"/>
    <mergeCell ref="C7:E7"/>
    <mergeCell ref="A56:E56"/>
    <mergeCell ref="A50:E50"/>
    <mergeCell ref="A57:E57"/>
    <mergeCell ref="A2:E2"/>
    <mergeCell ref="A47:E47"/>
    <mergeCell ref="A32:E32"/>
    <mergeCell ref="C15:E15"/>
    <mergeCell ref="A4:E4"/>
    <mergeCell ref="C14:E14"/>
    <mergeCell ref="A20:E20"/>
    <mergeCell ref="A52:E52"/>
    <mergeCell ref="C45:E45"/>
    <mergeCell ref="A19:E19"/>
    <mergeCell ref="A13:E13"/>
    <mergeCell ref="C10:E10"/>
  </mergeCells>
  <dataValidations count="1">
    <dataValidation sqref="B22" showDropDown="0" showInputMessage="0" showErrorMessage="0" allowBlank="1" type="list">
      <formula1>"Excellent,Good,Fair,Needs work"</formula1>
    </dataValidation>
  </dataValidations>
  <hyperlinks>
    <hyperlink xmlns:r="http://schemas.openxmlformats.org/officeDocument/2006/relationships" ref="A52" r:id="rId1"/>
    <hyperlink xmlns:r="http://schemas.openxmlformats.org/officeDocument/2006/relationships" ref="A56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True Monthly Cost of a Home — Free Estimator</dc:title>
  <dc:description xmlns:dc="http://purl.org/dc/elements/1.1/">Free tool by Ardent Workshop. The full True Cost of Homeownership Calculator adds replacement reserves, a thirty-year view, and the buy-versus-rent break-even year.</dc:description>
  <dc:subject xmlns:dc="http://purl.org/dc/elements/1.1/">A free single-tab estimator for the true monthly cost of owning a home: principal and interest, property tax, insurance, mortgage insurance, association dues, a maintenance reserve scaled to the home's age and condition, and utilities — with the gap past the quoted mortgage payment.</dc:subject>
  <dc:language xmlns:dc="http://purl.org/dc/elements/1.1/">en-US</dc:language>
  <dcterms:created xmlns:dcterms="http://purl.org/dc/terms/" xmlns:xsi="http://www.w3.org/2001/XMLSchema-instance" xsi:type="dcterms:W3CDTF">2026-07-18T00:00:00Z</dcterms:created>
  <dcterms:modified xmlns:dcterms="http://purl.org/dc/terms/" xmlns:xsi="http://www.w3.org/2001/XMLSchema-instance" xsi:type="dcterms:W3CDTF">2026-07-19T02:44:00Z</dcterms:modified>
  <cp:keywords>true cost of homeownership, monthly cost of owning a home, PITI, home buying calculator, free spreadsheet, first time home buyer</cp:keywords>
</cp:coreProperties>
</file>