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Billable Hour Check" sheetId="1" state="visible" r:id="rId1"/>
  </sheets>
  <definedNames/>
  <calcPr calcId="124519" fullCalcOnLoad="1"/>
</workbook>
</file>

<file path=xl/styles.xml><?xml version="1.0" encoding="utf-8"?>
<styleSheet xmlns="http://schemas.openxmlformats.org/spreadsheetml/2006/main">
  <numFmts count="3">
    <numFmt numFmtId="164" formatCode="$#,##0.00"/>
    <numFmt numFmtId="165" formatCode="#,##0.0"/>
    <numFmt numFmtId="166" formatCode="0.0%"/>
  </numFmts>
  <fonts count="22">
    <font>
      <name val="Calibri"/>
      <family val="2"/>
      <color theme="1"/>
      <sz val="11"/>
      <scheme val="minor"/>
    </font>
    <font>
      <name val="Calibri"/>
      <b val="1"/>
      <color rgb="001A2744"/>
      <sz val="17"/>
    </font>
    <font>
      <name val="Calibri"/>
      <color rgb="001A2744"/>
      <sz val="11"/>
    </font>
    <font>
      <name val="Calibri"/>
      <i val="1"/>
      <color rgb="001F6A78"/>
      <sz val="10.5"/>
    </font>
    <font>
      <name val="Calibri"/>
      <b val="1"/>
      <color rgb="00FFFFFF"/>
      <sz val="10"/>
    </font>
    <font>
      <name val="Calibri"/>
      <b val="1"/>
      <color rgb="001A2744"/>
      <sz val="9.5"/>
    </font>
    <font>
      <name val="Calibri"/>
      <i val="1"/>
      <color rgb="005C6470"/>
      <sz val="8"/>
    </font>
    <font>
      <name val="Calibri"/>
      <b val="1"/>
      <color rgb="001A2744"/>
      <sz val="10"/>
    </font>
    <font>
      <name val="Calibri"/>
      <color rgb="002A2F3A"/>
      <sz val="9.5"/>
    </font>
    <font>
      <name val="Calibri"/>
      <color rgb="002A2F3A"/>
      <sz val="10"/>
    </font>
    <font>
      <name val="Calibri"/>
      <color rgb="005C6470"/>
      <sz val="10"/>
    </font>
    <font>
      <name val="Calibri"/>
      <b val="1"/>
      <color rgb="001F6A78"/>
      <sz val="10"/>
    </font>
    <font>
      <name val="Calibri"/>
      <color rgb="001F6A78"/>
      <sz val="10"/>
    </font>
    <font>
      <name val="Calibri"/>
      <b val="1"/>
      <color rgb="00FFFFFF"/>
      <sz val="10.5"/>
    </font>
    <font>
      <name val="Calibri"/>
      <b val="1"/>
      <color rgb="001A2744"/>
      <sz val="11"/>
    </font>
    <font>
      <name val="Calibri"/>
      <b val="1"/>
      <color rgb="001A2744"/>
      <sz val="10.5"/>
    </font>
    <font>
      <name val="Calibri"/>
      <b val="1"/>
      <color rgb="001F6A78"/>
      <sz val="11.5"/>
    </font>
    <font>
      <name val="Calibri"/>
      <i val="1"/>
      <color rgb="005C6470"/>
      <sz val="9.5"/>
    </font>
    <font>
      <name val="Calibri"/>
      <b val="1"/>
      <color rgb="001F6A78"/>
      <sz val="11"/>
    </font>
    <font>
      <name val="Calibri"/>
      <b val="1"/>
      <color rgb="002A2F3A"/>
      <sz val="10"/>
    </font>
    <font>
      <name val="Calibri"/>
      <b val="1"/>
      <color rgb="001F6A78"/>
      <sz val="14"/>
    </font>
    <font>
      <name val="Calibri"/>
      <i val="1"/>
      <color rgb="005C6470"/>
      <sz val="9"/>
    </font>
  </fonts>
  <fills count="9">
    <fill>
      <patternFill/>
    </fill>
    <fill>
      <patternFill patternType="gray125"/>
    </fill>
    <fill>
      <patternFill patternType="solid">
        <fgColor rgb="001A2744"/>
      </patternFill>
    </fill>
    <fill>
      <patternFill patternType="solid">
        <fgColor rgb="00FDF1DD"/>
      </patternFill>
    </fill>
    <fill>
      <patternFill patternType="solid">
        <fgColor rgb="002A7F8E"/>
      </patternFill>
    </fill>
    <fill>
      <patternFill patternType="solid">
        <fgColor rgb="00F4F2EE"/>
      </patternFill>
    </fill>
    <fill>
      <patternFill patternType="solid">
        <fgColor rgb="00FEF6E9"/>
      </patternFill>
    </fill>
    <fill>
      <patternFill patternType="solid">
        <fgColor rgb="00EAF3F4"/>
      </patternFill>
    </fill>
    <fill>
      <patternFill patternType="solid">
        <fgColor rgb="00FFFFFF"/>
      </patternFill>
    </fill>
  </fills>
  <borders count="11">
    <border>
      <left/>
      <right/>
      <top/>
      <bottom/>
      <diagonal/>
    </border>
    <border>
      <left style="thin">
        <color rgb="00877E6E"/>
      </left>
      <right style="thin">
        <color rgb="00877E6E"/>
      </right>
      <top style="thin">
        <color rgb="00877E6E"/>
      </top>
      <bottom style="thin">
        <color rgb="00877E6E"/>
      </bottom>
    </border>
    <border>
      <bottom style="thin">
        <color rgb="00877E6E"/>
      </bottom>
    </border>
    <border>
      <left/>
      <right/>
      <top style="thin">
        <color rgb="00877E6E"/>
      </top>
      <bottom/>
      <diagonal/>
    </border>
    <border>
      <left/>
      <right style="thin">
        <color rgb="00877E6E"/>
      </right>
      <top style="thin">
        <color rgb="00877E6E"/>
      </top>
      <bottom/>
      <diagonal/>
    </border>
    <border>
      <left/>
      <right style="thin">
        <color rgb="00877E6E"/>
      </right>
      <top style="thin">
        <color rgb="00877E6E"/>
      </top>
      <bottom style="thin">
        <color rgb="00877E6E"/>
      </bottom>
      <diagonal/>
    </border>
    <border>
      <left/>
      <right/>
      <top/>
      <bottom style="thin">
        <color rgb="00877E6E"/>
      </bottom>
      <diagonal/>
    </border>
    <border>
      <left style="thin">
        <color rgb="00877E6E"/>
      </left>
      <right style="thin">
        <color rgb="00877E6E"/>
      </right>
      <bottom style="thin">
        <color rgb="00877E6E"/>
      </bottom>
    </border>
    <border>
      <left/>
      <right style="thin">
        <color rgb="00877E6E"/>
      </right>
      <top/>
      <bottom/>
      <diagonal/>
    </border>
    <border>
      <left/>
      <right style="thin">
        <color rgb="00877E6E"/>
      </right>
      <top/>
      <bottom style="thin">
        <color rgb="00877E6E"/>
      </bottom>
      <diagonal/>
    </border>
    <border>
      <right/>
      <bottom style="thin">
        <color rgb="00877E6E"/>
      </bottom>
    </border>
  </borders>
  <cellStyleXfs count="1">
    <xf numFmtId="0" fontId="0" fillId="0" borderId="0"/>
  </cellStyleXfs>
  <cellXfs count="47">
    <xf numFmtId="0" fontId="0" fillId="0" borderId="0" pivotButton="0" quotePrefix="0" xfId="0"/>
    <xf numFmtId="0" fontId="1" fillId="0" borderId="0" applyAlignment="1" pivotButton="0" quotePrefix="0" xfId="0">
      <alignment vertical="center"/>
    </xf>
    <xf numFmtId="0" fontId="3" fillId="0" borderId="0" applyAlignment="1" pivotButton="0" quotePrefix="0" xfId="0">
      <alignment vertical="top" wrapText="1"/>
    </xf>
    <xf numFmtId="0" fontId="4" fillId="2" borderId="0" applyAlignment="1" pivotButton="0" quotePrefix="0" xfId="0">
      <alignment vertical="center"/>
    </xf>
    <xf numFmtId="0" fontId="5" fillId="3" borderId="0" applyAlignment="1" pivotButton="0" quotePrefix="0" xfId="0">
      <alignment vertical="center" wrapText="1"/>
    </xf>
    <xf numFmtId="0" fontId="4" fillId="4" borderId="0" applyAlignment="1" pivotButton="0" quotePrefix="0" xfId="0">
      <alignment horizontal="left" vertical="center" wrapText="1"/>
    </xf>
    <xf numFmtId="0" fontId="6" fillId="5" borderId="0" applyAlignment="1" pivotButton="0" quotePrefix="0" xfId="0">
      <alignment vertical="top" wrapText="1"/>
    </xf>
    <xf numFmtId="0" fontId="7" fillId="6" borderId="1" applyAlignment="1" pivotButton="0" quotePrefix="0" xfId="0">
      <alignment vertical="center" wrapText="1"/>
    </xf>
    <xf numFmtId="0" fontId="8" fillId="6" borderId="1" applyAlignment="1" pivotButton="0" quotePrefix="0" xfId="0">
      <alignment vertical="center" wrapText="1"/>
    </xf>
    <xf numFmtId="164" fontId="9" fillId="6" borderId="1" applyAlignment="1" pivotButton="0" quotePrefix="0" xfId="0">
      <alignment horizontal="center" vertical="center"/>
    </xf>
    <xf numFmtId="165" fontId="9" fillId="6" borderId="1" applyAlignment="1" pivotButton="0" quotePrefix="0" xfId="0">
      <alignment horizontal="center" vertical="center"/>
    </xf>
    <xf numFmtId="165" fontId="10" fillId="7" borderId="2" applyAlignment="1" pivotButton="0" quotePrefix="0" xfId="0">
      <alignment horizontal="center" vertical="center"/>
    </xf>
    <xf numFmtId="165" fontId="11" fillId="7" borderId="2" applyAlignment="1" pivotButton="0" quotePrefix="0" xfId="0">
      <alignment horizontal="center" vertical="center"/>
    </xf>
    <xf numFmtId="166" fontId="12" fillId="7" borderId="2" applyAlignment="1" pivotButton="0" quotePrefix="0" xfId="0">
      <alignment horizontal="center" vertical="center"/>
    </xf>
    <xf numFmtId="164" fontId="11" fillId="7" borderId="2" applyAlignment="1" pivotButton="0" quotePrefix="0" xfId="0">
      <alignment horizontal="center" vertical="center"/>
    </xf>
    <xf numFmtId="0" fontId="13" fillId="2" borderId="0" applyAlignment="1" pivotButton="0" quotePrefix="0" xfId="0">
      <alignment vertical="center"/>
    </xf>
    <xf numFmtId="164" fontId="7" fillId="3" borderId="1" applyAlignment="1" pivotButton="0" quotePrefix="0" xfId="0">
      <alignment horizontal="center" vertical="center"/>
    </xf>
    <xf numFmtId="165" fontId="7" fillId="3" borderId="1" applyAlignment="1" pivotButton="0" quotePrefix="0" xfId="0">
      <alignment horizontal="center" vertical="center"/>
    </xf>
    <xf numFmtId="166" fontId="14" fillId="3" borderId="1" applyAlignment="1" pivotButton="0" quotePrefix="0" xfId="0">
      <alignment horizontal="center" vertical="center"/>
    </xf>
    <xf numFmtId="164" fontId="14" fillId="3" borderId="1" applyAlignment="1" pivotButton="0" quotePrefix="0" xfId="0">
      <alignment horizontal="center" vertical="center"/>
    </xf>
    <xf numFmtId="0" fontId="15" fillId="0" borderId="0" applyAlignment="1" pivotButton="0" quotePrefix="0" xfId="0">
      <alignment horizontal="right" vertical="center" wrapText="1"/>
    </xf>
    <xf numFmtId="166" fontId="16" fillId="6" borderId="1" applyAlignment="1" pivotButton="0" quotePrefix="0" xfId="0">
      <alignment horizontal="center" vertical="center" wrapText="1"/>
    </xf>
    <xf numFmtId="0" fontId="0" fillId="0" borderId="5" pivotButton="0" quotePrefix="0" xfId="0"/>
    <xf numFmtId="0" fontId="17" fillId="0" borderId="0" applyAlignment="1" pivotButton="0" quotePrefix="0" xfId="0">
      <alignment vertical="center" wrapText="1"/>
    </xf>
    <xf numFmtId="0" fontId="15" fillId="5" borderId="2" applyAlignment="1" pivotButton="0" quotePrefix="0" xfId="0">
      <alignment vertical="center" wrapText="1"/>
    </xf>
    <xf numFmtId="0" fontId="0" fillId="0" borderId="6" pivotButton="0" quotePrefix="0" xfId="0"/>
    <xf numFmtId="165" fontId="18" fillId="7" borderId="7" applyAlignment="1" pivotButton="0" quotePrefix="0" xfId="0">
      <alignment horizontal="center" vertical="center"/>
    </xf>
    <xf numFmtId="0" fontId="0" fillId="0" borderId="9" pivotButton="0" quotePrefix="0" xfId="0"/>
    <xf numFmtId="0" fontId="19" fillId="7" borderId="2" applyAlignment="1" pivotButton="0" quotePrefix="0" xfId="0">
      <alignment horizontal="center" vertical="center" wrapText="1"/>
    </xf>
    <xf numFmtId="0" fontId="8" fillId="5" borderId="2" applyAlignment="1" pivotButton="0" quotePrefix="0" xfId="0">
      <alignment vertical="center" wrapText="1"/>
    </xf>
    <xf numFmtId="0" fontId="15" fillId="8" borderId="2" applyAlignment="1" pivotButton="0" quotePrefix="0" xfId="0">
      <alignment vertical="center" wrapText="1"/>
    </xf>
    <xf numFmtId="0" fontId="8" fillId="8" borderId="2" applyAlignment="1" pivotButton="0" quotePrefix="0" xfId="0">
      <alignment vertical="center" wrapText="1"/>
    </xf>
    <xf numFmtId="0" fontId="14" fillId="3" borderId="2" applyAlignment="1" pivotButton="0" quotePrefix="0" xfId="0">
      <alignment vertical="center" wrapText="1"/>
    </xf>
    <xf numFmtId="166" fontId="20" fillId="7" borderId="7" applyAlignment="1" pivotButton="0" quotePrefix="0" xfId="0">
      <alignment horizontal="center" vertical="center"/>
    </xf>
    <xf numFmtId="0" fontId="8" fillId="3" borderId="2" applyAlignment="1" pivotButton="0" quotePrefix="0" xfId="0">
      <alignment vertical="center" wrapText="1"/>
    </xf>
    <xf numFmtId="164" fontId="18" fillId="7" borderId="7" applyAlignment="1" pivotButton="0" quotePrefix="0" xfId="0">
      <alignment horizontal="center" vertical="center"/>
    </xf>
    <xf numFmtId="164" fontId="20" fillId="7" borderId="7" applyAlignment="1" pivotButton="0" quotePrefix="0" xfId="0">
      <alignment horizontal="center" vertical="center"/>
    </xf>
    <xf numFmtId="0" fontId="4" fillId="4" borderId="0" applyAlignment="1" pivotButton="0" quotePrefix="0" xfId="0">
      <alignment vertical="center"/>
    </xf>
    <xf numFmtId="0" fontId="9" fillId="0" borderId="0" applyAlignment="1" pivotButton="0" quotePrefix="0" xfId="0">
      <alignment vertical="top" wrapText="1"/>
    </xf>
    <xf numFmtId="0" fontId="21" fillId="3" borderId="0" applyAlignment="1" pivotButton="0" quotePrefix="0" xfId="0">
      <alignment vertical="top" wrapText="1"/>
    </xf>
    <xf numFmtId="0" fontId="15" fillId="5" borderId="10" applyAlignment="1" pivotButton="0" quotePrefix="0" xfId="0">
      <alignment vertical="center" wrapText="1"/>
    </xf>
    <xf numFmtId="0" fontId="19" fillId="7" borderId="10" applyAlignment="1" pivotButton="0" quotePrefix="0" xfId="0">
      <alignment horizontal="center" vertical="center" wrapText="1"/>
    </xf>
    <xf numFmtId="0" fontId="8" fillId="5" borderId="10" applyAlignment="1" pivotButton="0" quotePrefix="0" xfId="0">
      <alignment vertical="center" wrapText="1"/>
    </xf>
    <xf numFmtId="0" fontId="15" fillId="8" borderId="10" applyAlignment="1" pivotButton="0" quotePrefix="0" xfId="0">
      <alignment vertical="center" wrapText="1"/>
    </xf>
    <xf numFmtId="0" fontId="8" fillId="8" borderId="10" applyAlignment="1" pivotButton="0" quotePrefix="0" xfId="0">
      <alignment vertical="center" wrapText="1"/>
    </xf>
    <xf numFmtId="0" fontId="14" fillId="3" borderId="10" applyAlignment="1" pivotButton="0" quotePrefix="0" xfId="0">
      <alignment vertical="center" wrapText="1"/>
    </xf>
    <xf numFmtId="0" fontId="8" fillId="3" borderId="10" applyAlignment="1" pivotButton="0" quotePrefix="0" xfId="0">
      <alignment vertical="center" wrapText="1"/>
    </xf>
  </cellXfs>
  <cellStyles count="1">
    <cellStyle name="Normal" xfId="0" builtinId="0" hidden="0"/>
  </cellStyles>
  <dxfs count="3">
    <dxf>
      <font>
        <b val="1"/>
        <color rgb="001A2744"/>
      </font>
      <fill>
        <patternFill patternType="solid">
          <fgColor rgb="00DAEEDA"/>
          <bgColor rgb="00DAEEDA"/>
        </patternFill>
      </fill>
    </dxf>
    <dxf>
      <font>
        <b val="1"/>
        <color rgb="001A2744"/>
      </font>
      <fill>
        <patternFill patternType="solid">
          <fgColor rgb="00FDF1DD"/>
          <bgColor rgb="00FDF1DD"/>
        </patternFill>
      </fill>
    </dxf>
    <dxf>
      <font>
        <b val="1"/>
        <color rgb="001A2744"/>
      </font>
      <fill>
        <patternFill patternType="solid">
          <fgColor rgb="00F6C7B6"/>
          <bgColor rgb="00F6C7B6"/>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K43"/>
  <sheetViews>
    <sheetView showGridLines="0" workbookViewId="0">
      <pane ySplit="9" topLeftCell="A10" activePane="bottomLeft" state="frozen"/>
      <selection pane="bottomLeft" activeCell="A1" sqref="A1"/>
    </sheetView>
  </sheetViews>
  <sheetFormatPr baseColWidth="8" defaultRowHeight="15"/>
  <cols>
    <col width="24" customWidth="1" min="1" max="1"/>
    <col width="20" customWidth="1" min="2" max="2"/>
    <col width="13" customWidth="1" min="3" max="3"/>
    <col width="11" customWidth="1" min="4" max="4"/>
    <col width="13" customWidth="1" min="5" max="5"/>
    <col width="13" customWidth="1" min="6" max="6"/>
    <col width="13" customWidth="1" min="7" max="7"/>
    <col width="13" customWidth="1" min="8" max="8"/>
    <col width="12" customWidth="1" min="9" max="9"/>
    <col width="12" customWidth="1" min="10" max="10"/>
    <col width="15" customWidth="1" min="11" max="11"/>
  </cols>
  <sheetData>
    <row r="1" ht="30" customHeight="1">
      <c r="A1" s="1" t="inlineStr">
        <is>
          <t>THE TRADES BILLABLE-HOUR CHECK</t>
        </is>
      </c>
    </row>
    <row r="2" ht="36" customHeight="1">
      <c r="A2" s="2" t="inlineStr">
        <is>
          <t>Your crew's paid hours are not billable hours. Toolbox talks, apprentice class time and drive time are all paid, and none of them are on a customer's ticket. This works out how much of what you pay for can actually be invoiced — and what one of those billable hours costs you.</t>
        </is>
      </c>
    </row>
    <row r="3" ht="6" customHeight="1"/>
    <row r="4" ht="22" customHeight="1">
      <c r="A4" s="3" t="inlineStr">
        <is>
          <t>YOUR CREW — THE PAID HOURS, AND THE ONES THAT ARE NOT ON A TICKET</t>
        </is>
      </c>
    </row>
    <row r="5" ht="61" customHeight="1">
      <c r="A5" s="4" t="inlineStr">
        <is>
          <t>THE SIX ROWS SHIP FILLED WITH AN ILLUSTRATIVE EXAMPLE so the sheet computes something real the moment you open it. Every name and number in it is made up — replace them with your crew, and put your own payroll burden in the box below the table. Light-orange cells with a box border are yours to fill in; pale-teal cells are worked out for you, and typing over one deletes the formula behind it. Your two answers are in WHAT IT COMES TO, below the table. THERE IS ROOM FOR TWELVE CREW — clear a whole example row you do not need, hours columns included, or its paid hours keep counting against your utilization.</t>
        </is>
      </c>
    </row>
    <row r="6" ht="6" customHeight="1"/>
    <row r="7" ht="6" customHeight="1"/>
    <row r="8" ht="34" customHeight="1">
      <c r="A8" s="5" t="inlineStr">
        <is>
          <t>Crew member</t>
        </is>
      </c>
      <c r="B8" s="5" t="inlineStr">
        <is>
          <t>Role</t>
        </is>
      </c>
      <c r="C8" s="5" t="inlineStr">
        <is>
          <t>Base wage ($/hr)</t>
        </is>
      </c>
      <c r="D8" s="5" t="inlineStr">
        <is>
          <t>Paid hrs (week)</t>
        </is>
      </c>
      <c r="E8" s="5" t="inlineStr">
        <is>
          <t>Toolbox-talk hrs</t>
        </is>
      </c>
      <c r="F8" s="5" t="inlineStr">
        <is>
          <t>Apprentice class hrs</t>
        </is>
      </c>
      <c r="G8" s="5" t="inlineStr">
        <is>
          <t>Drive &amp; shop hrs</t>
        </is>
      </c>
      <c r="H8" s="5" t="inlineStr">
        <is>
          <t>Non-billable hrs</t>
        </is>
      </c>
      <c r="I8" s="5" t="inlineStr">
        <is>
          <t>BILLABLE hrs</t>
        </is>
      </c>
      <c r="J8" s="5" t="inlineStr">
        <is>
          <t>Utilization</t>
        </is>
      </c>
      <c r="K8" s="5" t="inlineStr">
        <is>
          <t>Cost per billable hr</t>
        </is>
      </c>
    </row>
    <row r="9" ht="40.5" customHeight="1">
      <c r="A9" s="6" t="inlineStr">
        <is>
          <t>from your payroll</t>
        </is>
      </c>
      <c r="B9" s="6" t="inlineStr">
        <is>
          <t>from your payroll</t>
        </is>
      </c>
      <c r="C9" s="6" t="inlineStr">
        <is>
          <t>from your payroll</t>
        </is>
      </c>
      <c r="D9" s="6" t="inlineStr">
        <is>
          <t>from your timesheets</t>
        </is>
      </c>
      <c r="E9" s="6" t="inlineStr">
        <is>
          <t>from your safety records</t>
        </is>
      </c>
      <c r="F9" s="6" t="inlineStr">
        <is>
          <t>from the apprentice's program</t>
        </is>
      </c>
      <c r="G9" s="6" t="inlineStr">
        <is>
          <t>from your timesheets</t>
        </is>
      </c>
      <c r="H9" s="6" t="inlineStr">
        <is>
          <t>computed</t>
        </is>
      </c>
      <c r="I9" s="6" t="inlineStr">
        <is>
          <t>computed</t>
        </is>
      </c>
      <c r="J9" s="6" t="inlineStr">
        <is>
          <t>computed</t>
        </is>
      </c>
      <c r="K9" s="6" t="inlineStr">
        <is>
          <t>computed</t>
        </is>
      </c>
    </row>
    <row r="10" ht="24" customHeight="1">
      <c r="A10" s="7" t="inlineStr">
        <is>
          <t>R. Calderon</t>
        </is>
      </c>
      <c r="B10" s="8" t="inlineStr">
        <is>
          <t>Lead Carpenter</t>
        </is>
      </c>
      <c r="C10" s="9" t="n">
        <v>34</v>
      </c>
      <c r="D10" s="10" t="n">
        <v>42</v>
      </c>
      <c r="E10" s="10" t="n">
        <v>0.5</v>
      </c>
      <c r="F10" s="10" t="n">
        <v>0</v>
      </c>
      <c r="G10" s="10" t="n">
        <v>6.5</v>
      </c>
      <c r="H10" s="11">
        <f>IF($A10="","",SUM($E10:$G10))</f>
        <v/>
      </c>
      <c r="I10" s="12">
        <f>IF($A10="","",$D10-$H10)</f>
        <v/>
      </c>
      <c r="J10" s="13">
        <f>IF(OR($A10="",$D10=0),"",$I10/$D10)</f>
        <v/>
      </c>
      <c r="K10" s="14">
        <f>IF(OR($A10="",$I10&lt;=0),"",$C10*(1+$C$25)*$D10/$I10)</f>
        <v/>
      </c>
    </row>
    <row r="11" ht="24" customHeight="1">
      <c r="A11" s="7" t="inlineStr">
        <is>
          <t>T. Whitlock</t>
        </is>
      </c>
      <c r="B11" s="8" t="inlineStr">
        <is>
          <t>Journeyman Plumber</t>
        </is>
      </c>
      <c r="C11" s="9" t="n">
        <v>38</v>
      </c>
      <c r="D11" s="10" t="n">
        <v>40</v>
      </c>
      <c r="E11" s="10" t="n">
        <v>0.5</v>
      </c>
      <c r="F11" s="10" t="n">
        <v>0</v>
      </c>
      <c r="G11" s="10" t="n">
        <v>7</v>
      </c>
      <c r="H11" s="11">
        <f>IF($A11="","",SUM($E11:$G11))</f>
        <v/>
      </c>
      <c r="I11" s="12">
        <f>IF($A11="","",$D11-$H11)</f>
        <v/>
      </c>
      <c r="J11" s="13">
        <f>IF(OR($A11="",$D11=0),"",$I11/$D11)</f>
        <v/>
      </c>
      <c r="K11" s="14">
        <f>IF(OR($A11="",$I11&lt;=0),"",$C11*(1+$C$25)*$D11/$I11)</f>
        <v/>
      </c>
    </row>
    <row r="12" ht="35" customHeight="1">
      <c r="A12" s="7" t="inlineStr">
        <is>
          <t>M. Osei</t>
        </is>
      </c>
      <c r="B12" s="8" t="inlineStr">
        <is>
          <t>Journeyman Electrician</t>
        </is>
      </c>
      <c r="C12" s="9" t="n">
        <v>39</v>
      </c>
      <c r="D12" s="10" t="n">
        <v>40</v>
      </c>
      <c r="E12" s="10" t="n">
        <v>0.5</v>
      </c>
      <c r="F12" s="10" t="n">
        <v>0</v>
      </c>
      <c r="G12" s="10" t="n">
        <v>6</v>
      </c>
      <c r="H12" s="11">
        <f>IF($A12="","",SUM($E12:$G12))</f>
        <v/>
      </c>
      <c r="I12" s="12">
        <f>IF($A12="","",$D12-$H12)</f>
        <v/>
      </c>
      <c r="J12" s="13">
        <f>IF(OR($A12="",$D12=0),"",$I12/$D12)</f>
        <v/>
      </c>
      <c r="K12" s="14">
        <f>IF(OR($A12="",$I12&lt;=0),"",$C12*(1+$C$25)*$D12/$I12)</f>
        <v/>
      </c>
    </row>
    <row r="13" ht="35" customHeight="1">
      <c r="A13" s="7" t="inlineStr">
        <is>
          <t>D. Braithwaite</t>
        </is>
      </c>
      <c r="B13" s="8" t="inlineStr">
        <is>
          <t>Apprentice — 2nd year</t>
        </is>
      </c>
      <c r="C13" s="9" t="n">
        <v>22</v>
      </c>
      <c r="D13" s="10" t="n">
        <v>40</v>
      </c>
      <c r="E13" s="10" t="n">
        <v>0.5</v>
      </c>
      <c r="F13" s="10" t="n">
        <v>8</v>
      </c>
      <c r="G13" s="10" t="n">
        <v>5.5</v>
      </c>
      <c r="H13" s="11">
        <f>IF($A13="","",SUM($E13:$G13))</f>
        <v/>
      </c>
      <c r="I13" s="12">
        <f>IF($A13="","",$D13-$H13)</f>
        <v/>
      </c>
      <c r="J13" s="13">
        <f>IF(OR($A13="",$D13=0),"",$I13/$D13)</f>
        <v/>
      </c>
      <c r="K13" s="14">
        <f>IF(OR($A13="",$I13&lt;=0),"",$C13*(1+$C$25)*$D13/$I13)</f>
        <v/>
      </c>
    </row>
    <row r="14" ht="35" customHeight="1">
      <c r="A14" s="7" t="inlineStr">
        <is>
          <t>J. Ferrante</t>
        </is>
      </c>
      <c r="B14" s="8" t="inlineStr">
        <is>
          <t>Apprentice — 1st year</t>
        </is>
      </c>
      <c r="C14" s="9" t="n">
        <v>19.5</v>
      </c>
      <c r="D14" s="10" t="n">
        <v>38</v>
      </c>
      <c r="E14" s="10" t="n">
        <v>0.5</v>
      </c>
      <c r="F14" s="10" t="n">
        <v>8</v>
      </c>
      <c r="G14" s="10" t="n">
        <v>5</v>
      </c>
      <c r="H14" s="11">
        <f>IF($A14="","",SUM($E14:$G14))</f>
        <v/>
      </c>
      <c r="I14" s="12">
        <f>IF($A14="","",$D14-$H14)</f>
        <v/>
      </c>
      <c r="J14" s="13">
        <f>IF(OR($A14="",$D14=0),"",$I14/$D14)</f>
        <v/>
      </c>
      <c r="K14" s="14">
        <f>IF(OR($A14="",$I14&lt;=0),"",$C14*(1+$C$25)*$D14/$I14)</f>
        <v/>
      </c>
    </row>
    <row r="15" ht="24" customHeight="1">
      <c r="A15" s="7" t="inlineStr">
        <is>
          <t>K. Sandoval</t>
        </is>
      </c>
      <c r="B15" s="8" t="inlineStr">
        <is>
          <t>Service Technician</t>
        </is>
      </c>
      <c r="C15" s="9" t="n">
        <v>30</v>
      </c>
      <c r="D15" s="10" t="n">
        <v>40</v>
      </c>
      <c r="E15" s="10" t="n">
        <v>0.5</v>
      </c>
      <c r="F15" s="10" t="n">
        <v>0</v>
      </c>
      <c r="G15" s="10" t="n">
        <v>8</v>
      </c>
      <c r="H15" s="11">
        <f>IF($A15="","",SUM($E15:$G15))</f>
        <v/>
      </c>
      <c r="I15" s="12">
        <f>IF($A15="","",$D15-$H15)</f>
        <v/>
      </c>
      <c r="J15" s="13">
        <f>IF(OR($A15="",$D15=0),"",$I15/$D15)</f>
        <v/>
      </c>
      <c r="K15" s="14">
        <f>IF(OR($A15="",$I15&lt;=0),"",$C15*(1+$C$25)*$D15/$I15)</f>
        <v/>
      </c>
    </row>
    <row r="16" ht="24" customHeight="1">
      <c r="A16" s="7" t="n"/>
      <c r="B16" s="8" t="n"/>
      <c r="C16" s="9" t="n"/>
      <c r="D16" s="10" t="n"/>
      <c r="E16" s="10" t="n"/>
      <c r="F16" s="10" t="n"/>
      <c r="G16" s="10" t="n"/>
      <c r="H16" s="11">
        <f>IF($A16="","",SUM($E16:$G16))</f>
        <v/>
      </c>
      <c r="I16" s="12">
        <f>IF($A16="","",$D16-$H16)</f>
        <v/>
      </c>
      <c r="J16" s="13">
        <f>IF(OR($A16="",$D16=0),"",$I16/$D16)</f>
        <v/>
      </c>
      <c r="K16" s="14">
        <f>IF(OR($A16="",$I16&lt;=0),"",$C16*(1+$C$25)*$D16/$I16)</f>
        <v/>
      </c>
    </row>
    <row r="17" ht="24" customHeight="1">
      <c r="A17" s="7" t="n"/>
      <c r="B17" s="8" t="n"/>
      <c r="C17" s="9" t="n"/>
      <c r="D17" s="10" t="n"/>
      <c r="E17" s="10" t="n"/>
      <c r="F17" s="10" t="n"/>
      <c r="G17" s="10" t="n"/>
      <c r="H17" s="11">
        <f>IF($A17="","",SUM($E17:$G17))</f>
        <v/>
      </c>
      <c r="I17" s="12">
        <f>IF($A17="","",$D17-$H17)</f>
        <v/>
      </c>
      <c r="J17" s="13">
        <f>IF(OR($A17="",$D17=0),"",$I17/$D17)</f>
        <v/>
      </c>
      <c r="K17" s="14">
        <f>IF(OR($A17="",$I17&lt;=0),"",$C17*(1+$C$25)*$D17/$I17)</f>
        <v/>
      </c>
    </row>
    <row r="18" ht="24" customHeight="1">
      <c r="A18" s="7" t="n"/>
      <c r="B18" s="8" t="n"/>
      <c r="C18" s="9" t="n"/>
      <c r="D18" s="10" t="n"/>
      <c r="E18" s="10" t="n"/>
      <c r="F18" s="10" t="n"/>
      <c r="G18" s="10" t="n"/>
      <c r="H18" s="11">
        <f>IF($A18="","",SUM($E18:$G18))</f>
        <v/>
      </c>
      <c r="I18" s="12">
        <f>IF($A18="","",$D18-$H18)</f>
        <v/>
      </c>
      <c r="J18" s="13">
        <f>IF(OR($A18="",$D18=0),"",$I18/$D18)</f>
        <v/>
      </c>
      <c r="K18" s="14">
        <f>IF(OR($A18="",$I18&lt;=0),"",$C18*(1+$C$25)*$D18/$I18)</f>
        <v/>
      </c>
    </row>
    <row r="19" ht="24" customHeight="1">
      <c r="A19" s="7" t="n"/>
      <c r="B19" s="8" t="n"/>
      <c r="C19" s="9" t="n"/>
      <c r="D19" s="10" t="n"/>
      <c r="E19" s="10" t="n"/>
      <c r="F19" s="10" t="n"/>
      <c r="G19" s="10" t="n"/>
      <c r="H19" s="11">
        <f>IF($A19="","",SUM($E19:$G19))</f>
        <v/>
      </c>
      <c r="I19" s="12">
        <f>IF($A19="","",$D19-$H19)</f>
        <v/>
      </c>
      <c r="J19" s="13">
        <f>IF(OR($A19="",$D19=0),"",$I19/$D19)</f>
        <v/>
      </c>
      <c r="K19" s="14">
        <f>IF(OR($A19="",$I19&lt;=0),"",$C19*(1+$C$25)*$D19/$I19)</f>
        <v/>
      </c>
    </row>
    <row r="20" ht="24" customHeight="1">
      <c r="A20" s="7" t="n"/>
      <c r="B20" s="8" t="n"/>
      <c r="C20" s="9" t="n"/>
      <c r="D20" s="10" t="n"/>
      <c r="E20" s="10" t="n"/>
      <c r="F20" s="10" t="n"/>
      <c r="G20" s="10" t="n"/>
      <c r="H20" s="11">
        <f>IF($A20="","",SUM($E20:$G20))</f>
        <v/>
      </c>
      <c r="I20" s="12">
        <f>IF($A20="","",$D20-$H20)</f>
        <v/>
      </c>
      <c r="J20" s="13">
        <f>IF(OR($A20="",$D20=0),"",$I20/$D20)</f>
        <v/>
      </c>
      <c r="K20" s="14">
        <f>IF(OR($A20="",$I20&lt;=0),"",$C20*(1+$C$25)*$D20/$I20)</f>
        <v/>
      </c>
    </row>
    <row r="21" ht="24" customHeight="1">
      <c r="A21" s="7" t="n"/>
      <c r="B21" s="8" t="n"/>
      <c r="C21" s="9" t="n"/>
      <c r="D21" s="10" t="n"/>
      <c r="E21" s="10" t="n"/>
      <c r="F21" s="10" t="n"/>
      <c r="G21" s="10" t="n"/>
      <c r="H21" s="11">
        <f>IF($A21="","",SUM($E21:$G21))</f>
        <v/>
      </c>
      <c r="I21" s="12">
        <f>IF($A21="","",$D21-$H21)</f>
        <v/>
      </c>
      <c r="J21" s="13">
        <f>IF(OR($A21="",$D21=0),"",$I21/$D21)</f>
        <v/>
      </c>
      <c r="K21" s="14">
        <f>IF(OR($A21="",$I21&lt;=0),"",$C21*(1+$C$25)*$D21/$I21)</f>
        <v/>
      </c>
    </row>
    <row r="22" ht="24" customHeight="1">
      <c r="A22" s="15" t="inlineStr">
        <is>
          <t>TEAM TOTAL</t>
        </is>
      </c>
      <c r="C22" s="16">
        <f>IF(SUM($D$10:$D$21)=0,"",SUMPRODUCT($C$10:$C$21,$D$10:$D$21)/SUM($D$10:$D$21))</f>
        <v/>
      </c>
      <c r="D22" s="17">
        <f>SUM($D$10:$D$21)</f>
        <v/>
      </c>
      <c r="E22" s="17">
        <f>SUM($E$10:$E$21)</f>
        <v/>
      </c>
      <c r="F22" s="17">
        <f>SUM($F$10:$F$21)</f>
        <v/>
      </c>
      <c r="G22" s="17">
        <f>SUM($G$10:$G$21)</f>
        <v/>
      </c>
      <c r="H22" s="17">
        <f>SUM($H$10:$H$21)</f>
        <v/>
      </c>
      <c r="I22" s="17">
        <f>SUM($I$10:$I$21)</f>
        <v/>
      </c>
      <c r="J22" s="18">
        <f>IF($D$22=0,"",$I$22/$D$22)</f>
        <v/>
      </c>
      <c r="K22" s="19">
        <f>IF($I$22=0,"",SUMPRODUCT($C$10:$C$21,$D$10:$D$21)*(1+$C$25)/$I$22)</f>
        <v/>
      </c>
    </row>
    <row r="23" ht="8" customHeight="1"/>
    <row r="24" ht="22" customHeight="1">
      <c r="A24" s="3" t="inlineStr">
        <is>
          <t>THE ONE SETTING</t>
        </is>
      </c>
    </row>
    <row r="25" ht="34" customHeight="1">
      <c r="A25" s="20" t="inlineStr">
        <is>
          <t>Payroll burden (%)</t>
        </is>
      </c>
      <c r="C25" s="21" t="n">
        <v>0.34</v>
      </c>
      <c r="D25" s="22" t="n"/>
      <c r="E25" s="23" t="inlineStr">
        <is>
          <t>From: your payroll reports — taxes, workers' comp and benefits as a share of wage. 34% is a starting estimate, not a figure anyone has looked up for you.</t>
        </is>
      </c>
    </row>
    <row r="26" ht="22" customHeight="1">
      <c r="A26" s="3" t="inlineStr">
        <is>
          <t>WHAT IT COMES TO</t>
        </is>
      </c>
    </row>
    <row r="27" ht="28" customHeight="1">
      <c r="A27" s="5" t="inlineStr">
        <is>
          <t>Measure</t>
        </is>
      </c>
      <c r="C27" s="5" t="inlineStr">
        <is>
          <t>Value</t>
        </is>
      </c>
      <c r="E27" s="5" t="inlineStr">
        <is>
          <t>Verdict</t>
        </is>
      </c>
      <c r="G27" s="5" t="inlineStr">
        <is>
          <t>What it is, and how it is worked out</t>
        </is>
      </c>
    </row>
    <row r="28" ht="36" customHeight="1">
      <c r="A28" s="40" t="inlineStr">
        <is>
          <t>Crew paid hours a week</t>
        </is>
      </c>
      <c r="B28" s="25" t="n"/>
      <c r="C28" s="26">
        <f>$D$22</f>
        <v/>
      </c>
      <c r="D28" s="27" t="n"/>
      <c r="E28" s="41" t="inlineStr">
        <is>
          <t>Not scored</t>
        </is>
      </c>
      <c r="F28" s="25" t="n"/>
      <c r="G28" s="42" t="inlineStr">
        <is>
          <t>Everything you pay for: on site, in the truck, in the shop, in the safety meeting.</t>
        </is>
      </c>
      <c r="H28" s="25" t="n"/>
      <c r="I28" s="25" t="n"/>
      <c r="J28" s="25" t="n"/>
      <c r="K28" s="25" t="n"/>
    </row>
    <row r="29" ht="36" customHeight="1">
      <c r="A29" s="43" t="inlineStr">
        <is>
          <t>Crew billable hours a week</t>
        </is>
      </c>
      <c r="B29" s="25" t="n"/>
      <c r="C29" s="26">
        <f>$I$22</f>
        <v/>
      </c>
      <c r="D29" s="27" t="n"/>
      <c r="E29" s="41" t="inlineStr">
        <is>
          <t>Not scored</t>
        </is>
      </c>
      <c r="F29" s="25" t="n"/>
      <c r="G29" s="44" t="inlineStr">
        <is>
          <t>Paid hours less the three non-billable columns. The only hours a customer pays for.</t>
        </is>
      </c>
      <c r="H29" s="25" t="n"/>
      <c r="I29" s="25" t="n"/>
      <c r="J29" s="25" t="n"/>
      <c r="K29" s="25" t="n"/>
    </row>
    <row r="30" ht="90" customHeight="1">
      <c r="A30" s="45" t="inlineStr">
        <is>
          <t>Shop billable utilization</t>
        </is>
      </c>
      <c r="B30" s="25" t="n"/>
      <c r="C30" s="33">
        <f>$J$22</f>
        <v/>
      </c>
      <c r="D30" s="27" t="n"/>
      <c r="E30" s="41">
        <f>IF($D$22=0,"—",IF($J$22&gt;=0.7,"On track",IF($J$22&gt;=0.6,"Watch this","Needs attention")))</f>
        <v/>
      </c>
      <c r="F30" s="25" t="n"/>
      <c r="G30" s="46" t="inlineStr">
        <is>
          <t>Billable ÷ paid — also called billable efficiency. THIS is the number rate calculators typically ask you to type a guess into, including two of the files in the paid bundle. Counted across three non-billable columns, so read it as a CEILING. The 70% and 60% bands are Ardent Workshop rules of thumb, not published benchmarks.</t>
        </is>
      </c>
      <c r="H30" s="25" t="n"/>
      <c r="I30" s="25" t="n"/>
      <c r="J30" s="25" t="n"/>
      <c r="K30" s="25" t="n"/>
    </row>
    <row r="31" ht="36" customHeight="1">
      <c r="A31" s="43" t="inlineStr">
        <is>
          <t>Weighted average base wage</t>
        </is>
      </c>
      <c r="B31" s="25" t="n"/>
      <c r="C31" s="35">
        <f>$C$22</f>
        <v/>
      </c>
      <c r="D31" s="27" t="n"/>
      <c r="E31" s="41" t="inlineStr">
        <is>
          <t>Not scored</t>
        </is>
      </c>
      <c r="F31" s="25" t="n"/>
      <c r="G31" s="44" t="inlineStr">
        <is>
          <t>Weighted by paid hours, not a flat average of the wage column — a flat average is the wage of nobody on the crew.</t>
        </is>
      </c>
      <c r="H31" s="25" t="n"/>
      <c r="I31" s="25" t="n"/>
      <c r="J31" s="25" t="n"/>
      <c r="K31" s="25" t="n"/>
    </row>
    <row r="32" ht="26" customHeight="1">
      <c r="A32" s="40" t="inlineStr">
        <is>
          <t>Burdened cost per PAID hour</t>
        </is>
      </c>
      <c r="B32" s="25" t="n"/>
      <c r="C32" s="35">
        <f>IF($D$22=0,"",SUMPRODUCT($C$10:$C$21,$D$10:$D$21)*(1+$C$25)/$D$22)</f>
        <v/>
      </c>
      <c r="D32" s="27" t="n"/>
      <c r="E32" s="41" t="inlineStr">
        <is>
          <t>Not scored</t>
        </is>
      </c>
      <c r="F32" s="25" t="n"/>
      <c r="G32" s="42" t="inlineStr">
        <is>
          <t>Wages × (1 + burden), over every hour you pay for.</t>
        </is>
      </c>
      <c r="H32" s="25" t="n"/>
      <c r="I32" s="25" t="n"/>
      <c r="J32" s="25" t="n"/>
      <c r="K32" s="25" t="n"/>
    </row>
    <row r="33" ht="49.5" customHeight="1">
      <c r="A33" s="45" t="inlineStr">
        <is>
          <t>Burdened cost per BILLABLE hour</t>
        </is>
      </c>
      <c r="B33" s="25" t="n"/>
      <c r="C33" s="36">
        <f>$K$22</f>
        <v/>
      </c>
      <c r="D33" s="27" t="n"/>
      <c r="E33" s="41" t="inlineStr">
        <is>
          <t>Not scored</t>
        </is>
      </c>
      <c r="F33" s="25" t="n"/>
      <c r="G33" s="46" t="inlineStr">
        <is>
          <t>The same wage bill over the hours you can actually invoice. The gap between this and the line above is what the non-billable hours cost you.</t>
        </is>
      </c>
      <c r="H33" s="25" t="n"/>
      <c r="I33" s="25" t="n"/>
      <c r="J33" s="25" t="n"/>
      <c r="K33" s="25" t="n"/>
    </row>
    <row r="35" ht="22" customHeight="1">
      <c r="A35" s="37" t="inlineStr">
        <is>
          <t>WHAT THIS ONE DOES NOT DO — AND THE FULL SET DOES</t>
        </is>
      </c>
    </row>
    <row r="36" ht="49.5" customHeight="1">
      <c r="A36" s="38" t="inlineStr">
        <is>
          <t>•  Count a FOURTH bucket of non-billable time — the paid hours that fit none of the three columns here (admin, waiting on a supplier, a job that got rained out). The full panel has a column for it, so on this same example crew it reads 70.2% where this sheet reads 76.3% — six points LOWER, and truer. Read this number as a ceiling.</t>
        </is>
      </c>
    </row>
    <row r="37" ht="22.5" customHeight="1">
      <c r="A37" s="38" t="inlineStr">
        <is>
          <t>•  Spread your overhead across those billable hours, and tell you the ALL-IN cost of one.</t>
        </is>
      </c>
    </row>
    <row r="38" ht="22.5" customHeight="1">
      <c r="A38" s="38" t="inlineStr">
        <is>
          <t>•  Work out the rate you have to charge to clear a target margin — and how far the rate you charge today sits from it.</t>
        </is>
      </c>
    </row>
    <row r="39" ht="22.5" customHeight="1">
      <c r="A39" s="38" t="inlineStr">
        <is>
          <t>•  Name the file, the tab and the cell each of those numbers belongs in, so your estimating workbook and your price book stop disagreeing.</t>
        </is>
      </c>
    </row>
    <row r="40" ht="22.5" customHeight="1">
      <c r="A40" s="38" t="inlineStr">
        <is>
          <t>•  Reconcile finished jobs against what you bid, and hand back the payroll burden your own work actually proved.</t>
        </is>
      </c>
    </row>
    <row r="41" ht="22.5" customHeight="1">
      <c r="A41" s="38" t="inlineStr">
        <is>
          <t>•  Turn your safety and apprentice records into Ready / Expiring / Lapsed, per crew member, before you schedule the week.</t>
        </is>
      </c>
    </row>
    <row r="43" ht="34" customHeight="1">
      <c r="A43" s="39" t="inlineStr">
        <is>
          <t>Free to use — please don't resell or redistribute it. A business reference, not financial, accounting, tax or legal advice: every figure above is illustrative until you replace it with your own, and the comparison bands are Ardent Workshop rules of thumb for a small trades crew, not published benchmarks.</t>
        </is>
      </c>
    </row>
  </sheetData>
  <mergeCells count="46">
    <mergeCell ref="A30:B30"/>
    <mergeCell ref="C30:D30"/>
    <mergeCell ref="A39:K39"/>
    <mergeCell ref="C33:D33"/>
    <mergeCell ref="E33:F33"/>
    <mergeCell ref="A24:K24"/>
    <mergeCell ref="G27:K27"/>
    <mergeCell ref="A36:K36"/>
    <mergeCell ref="E25:K25"/>
    <mergeCell ref="A1:K1"/>
    <mergeCell ref="C29:D29"/>
    <mergeCell ref="A25:B25"/>
    <mergeCell ref="E29:F29"/>
    <mergeCell ref="C25:D25"/>
    <mergeCell ref="A41:K41"/>
    <mergeCell ref="E28:F28"/>
    <mergeCell ref="G28:K28"/>
    <mergeCell ref="C31:D31"/>
    <mergeCell ref="A27:B27"/>
    <mergeCell ref="E31:F31"/>
    <mergeCell ref="A37:K37"/>
    <mergeCell ref="E30:F30"/>
    <mergeCell ref="G30:K30"/>
    <mergeCell ref="A26:K26"/>
    <mergeCell ref="A33:B33"/>
    <mergeCell ref="C27:D27"/>
    <mergeCell ref="A2:K2"/>
    <mergeCell ref="E27:F27"/>
    <mergeCell ref="A32:B32"/>
    <mergeCell ref="G33:K33"/>
    <mergeCell ref="A5:K5"/>
    <mergeCell ref="A22:B22"/>
    <mergeCell ref="G29:K29"/>
    <mergeCell ref="A4:K4"/>
    <mergeCell ref="A29:B29"/>
    <mergeCell ref="C32:D32"/>
    <mergeCell ref="E32:F32"/>
    <mergeCell ref="A35:K35"/>
    <mergeCell ref="A43:K43"/>
    <mergeCell ref="A28:B28"/>
    <mergeCell ref="G32:K32"/>
    <mergeCell ref="A38:K38"/>
    <mergeCell ref="C28:D28"/>
    <mergeCell ref="G31:K31"/>
    <mergeCell ref="A31:B31"/>
    <mergeCell ref="A40:K40"/>
  </mergeCells>
  <conditionalFormatting sqref="E28:E33">
    <cfRule type="cellIs" priority="1" operator="equal" dxfId="0">
      <formula>"On track"</formula>
    </cfRule>
    <cfRule type="cellIs" priority="2" operator="equal" dxfId="1">
      <formula>"Watch this"</formula>
    </cfRule>
    <cfRule type="cellIs" priority="3" operator="equal" dxfId="2">
      <formula>"Needs attention"</formula>
    </cfRule>
  </conditionalFormatting>
  <pageMargins left="0.75" right="0.75" top="1" bottom="1" header="0.5" footer="0.5"/>
</worksheet>
</file>

<file path=docProps/app.xml><?xml version="1.0" encoding="utf-8"?>
<Properties xmlns="http://schemas.openxmlformats.org/officeDocument/2006/extended-properties">
  <Application>Microsoft Excel Compatible / Ardent Workshop</Application>
</Properties>
</file>

<file path=docProps/core.xml><?xml version="1.0" encoding="utf-8"?>
<cp:coreProperties xmlns:cp="http://schemas.openxmlformats.org/package/2006/metadata/core-properties">
  <dc:creator xmlns:dc="http://purl.org/dc/elements/1.1/">Ardent Workshop</dc:creator>
  <dc:title xmlns:dc="http://purl.org/dc/elements/1.1/">The Trades Billable-Hour Check — a free billable utilization calculator</dc:title>
  <dc:subject xmlns:dc="http://purl.org/dc/elements/1.1/">A free billable utilization and labor burden calculator for trades crews: how many of the hours you pay a crew for are actually billable, and what a billable hour costs</dc:subject>
  <dcterms:created xmlns:dcterms="http://purl.org/dc/terms/" xmlns:xsi="http://www.w3.org/2001/XMLSchema-instance" xsi:type="dcterms:W3CDTF">2026-08-26T00:00:00Z</dcterms:created>
  <dcterms:modified xmlns:dcterms="http://purl.org/dc/terms/" xmlns:xsi="http://www.w3.org/2001/XMLSchema-instance" xsi:type="dcterms:W3CDTF">2026-08-26T00:00:00Z</dcterms:modified>
  <cp:lastModifiedBy>Ardent Workshop</cp:lastModifiedBy>
  <cp:keywords>billable hour, labor burden, contractor hourly rate, billable utilization, trades, crew cost, free calculator, Ardent Workshop</cp:keywords>
</cp:coreProperties>
</file>