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 Me" sheetId="1" state="visible" r:id="rId1"/>
    <sheet xmlns:r="http://schemas.openxmlformats.org/officeDocument/2006/relationships" name="Bill Split" sheetId="2" state="visible" r:id="rId2"/>
  </sheets>
  <definedNames/>
  <calcPr calcId="124519" fullCalcOnLoad="1"/>
</workbook>
</file>

<file path=xl/styles.xml><?xml version="1.0" encoding="utf-8"?>
<styleSheet xmlns="http://schemas.openxmlformats.org/spreadsheetml/2006/main">
  <numFmts count="1">
    <numFmt numFmtId="164" formatCode="$#,##0.00"/>
  </numFmts>
  <fonts count="28">
    <font>
      <name val="Calibri"/>
      <family val="2"/>
      <color theme="1"/>
      <sz val="11"/>
      <scheme val="minor"/>
    </font>
    <font>
      <name val="Calibri"/>
      <b val="1"/>
      <color rgb="001A2744"/>
      <sz val="16"/>
    </font>
    <font>
      <name val="Calibri"/>
      <b val="1"/>
      <color rgb="002A7F8E"/>
      <sz val="11"/>
    </font>
    <font>
      <name val="Calibri"/>
      <color rgb="002A2F3A"/>
      <sz val="11"/>
    </font>
    <font>
      <name val="Calibri"/>
      <color rgb="001A2744"/>
      <sz val="11"/>
    </font>
    <font>
      <name val="Calibri"/>
      <b val="1"/>
      <color rgb="001A2744"/>
      <sz val="13"/>
    </font>
    <font>
      <name val="Calibri"/>
      <i val="1"/>
      <color rgb="005C6470"/>
      <sz val="11"/>
    </font>
    <font>
      <name val="Calibri"/>
      <b val="1"/>
      <color rgb="001F6A78"/>
      <sz val="11"/>
      <u val="single"/>
    </font>
    <font>
      <name val="Calibri"/>
      <color rgb="005C6470"/>
      <sz val="9"/>
    </font>
    <font>
      <name val="Calibri"/>
      <b val="1"/>
      <color rgb="001A2744"/>
      <sz val="9.5"/>
    </font>
    <font>
      <name val="Calibri"/>
      <b val="1"/>
      <color rgb="001F6A78"/>
      <sz val="12"/>
    </font>
    <font>
      <name val="Calibri"/>
      <b val="1"/>
      <color rgb="001A2744"/>
      <sz val="11"/>
    </font>
    <font>
      <name val="Calibri"/>
      <i val="1"/>
      <color rgb="005C6470"/>
      <sz val="9.5"/>
    </font>
    <font>
      <name val="Calibri"/>
      <b val="1"/>
      <color rgb="001F6A78"/>
      <sz val="11"/>
    </font>
    <font>
      <name val="Calibri"/>
      <b val="1"/>
      <color rgb="00FFFFFF"/>
      <sz val="10"/>
    </font>
    <font>
      <name val="Calibri"/>
      <i val="1"/>
      <color rgb="002A2F3A"/>
      <sz val="8.5"/>
    </font>
    <font>
      <name val="Calibri"/>
      <color rgb="001F6A78"/>
      <sz val="10"/>
    </font>
    <font>
      <name val="Calibri"/>
      <b val="1"/>
      <color rgb="001A2744"/>
      <sz val="10.5"/>
    </font>
    <font>
      <name val="Calibri"/>
      <b val="1"/>
      <color rgb="001F6A78"/>
      <sz val="10.5"/>
    </font>
    <font>
      <name val="Calibri"/>
      <color rgb="001F6A78"/>
      <sz val="10.5"/>
    </font>
    <font>
      <name val="Calibri"/>
      <b val="1"/>
      <color rgb="001A2744"/>
      <sz val="10"/>
    </font>
    <font>
      <name val="Calibri"/>
      <i val="1"/>
      <color rgb="005C6470"/>
      <sz val="9"/>
    </font>
    <font>
      <name val="Calibri"/>
      <b val="1"/>
      <color rgb="00FFFFFF"/>
      <sz val="9.5"/>
    </font>
    <font>
      <name val="Calibri"/>
      <color rgb="002A2F3A"/>
      <sz val="9.5"/>
    </font>
    <font>
      <name val="Calibri"/>
      <b val="1"/>
      <color rgb="00FFFFFF"/>
      <sz val="10.5"/>
    </font>
    <font>
      <name val="Calibri"/>
      <color rgb="002A2F3A"/>
      <sz val="10"/>
    </font>
    <font>
      <name val="Calibri"/>
      <b val="1"/>
      <color rgb="001F6A78"/>
      <sz val="10"/>
      <u val="single"/>
    </font>
    <font>
      <name val="Calibri"/>
      <color rgb="002A2F3A"/>
      <sz val="10.5"/>
    </font>
  </fonts>
  <fills count="9">
    <fill>
      <patternFill/>
    </fill>
    <fill>
      <patternFill patternType="gray125"/>
    </fill>
    <fill>
      <patternFill patternType="solid">
        <fgColor rgb="00EAF3F4"/>
      </patternFill>
    </fill>
    <fill>
      <patternFill patternType="solid">
        <fgColor rgb="00FDF1DD"/>
      </patternFill>
    </fill>
    <fill>
      <patternFill patternType="solid">
        <fgColor rgb="00FEF6E9"/>
      </patternFill>
    </fill>
    <fill>
      <patternFill patternType="solid">
        <fgColor rgb="001A2744"/>
      </patternFill>
    </fill>
    <fill>
      <patternFill patternType="solid">
        <fgColor rgb="002A7F8E"/>
      </patternFill>
    </fill>
    <fill>
      <patternFill patternType="solid">
        <fgColor rgb="00FFFFFF"/>
      </patternFill>
    </fill>
    <fill>
      <patternFill patternType="solid">
        <fgColor rgb="00F4F2EE"/>
      </patternFill>
    </fill>
  </fills>
  <borders count="3">
    <border>
      <left/>
      <right/>
      <top/>
      <bottom/>
      <diagonal/>
    </border>
    <border>
      <left style="thin">
        <color rgb="00E5E1D8"/>
      </left>
      <right style="thin">
        <color rgb="00E5E1D8"/>
      </right>
      <top style="thin">
        <color rgb="00E5E1D8"/>
      </top>
      <bottom style="thin">
        <color rgb="00E5E1D8"/>
      </bottom>
    </border>
    <border>
      <bottom style="thin">
        <color rgb="00E5E1D8"/>
      </bottom>
    </border>
  </borders>
  <cellStyleXfs count="1">
    <xf numFmtId="0" fontId="0" fillId="0" borderId="0"/>
  </cellStyleXfs>
  <cellXfs count="57">
    <xf numFmtId="0" fontId="0" fillId="0" borderId="0" pivotButton="0" quotePrefix="0" xfId="0"/>
    <xf numFmtId="0" fontId="1" fillId="0" borderId="0" applyAlignment="1" pivotButton="0" quotePrefix="0" xfId="0">
      <alignment vertical="top" wrapText="1"/>
    </xf>
    <xf numFmtId="0" fontId="2" fillId="0" borderId="0" applyAlignment="1" pivotButton="0" quotePrefix="0" xfId="0">
      <alignment vertical="top" wrapText="1"/>
    </xf>
    <xf numFmtId="0" fontId="4" fillId="2" borderId="0" pivotButton="0" quotePrefix="0" xfId="0"/>
    <xf numFmtId="0" fontId="3" fillId="2" borderId="0" applyAlignment="1" pivotButton="0" quotePrefix="0" xfId="0">
      <alignment vertical="top" wrapText="1"/>
    </xf>
    <xf numFmtId="0" fontId="5" fillId="0" borderId="0" applyAlignment="1" pivotButton="0" quotePrefix="0" xfId="0">
      <alignment vertical="top" wrapText="1"/>
    </xf>
    <xf numFmtId="0" fontId="3" fillId="0" borderId="0" applyAlignment="1" pivotButton="0" quotePrefix="0" xfId="0">
      <alignment vertical="top" wrapText="1"/>
    </xf>
    <xf numFmtId="0" fontId="4" fillId="3" borderId="0" pivotButton="0" quotePrefix="0" xfId="0"/>
    <xf numFmtId="0" fontId="6" fillId="3" borderId="0" applyAlignment="1" pivotButton="0" quotePrefix="0" xfId="0">
      <alignment vertical="top" wrapText="1"/>
    </xf>
    <xf numFmtId="0" fontId="7" fillId="2" borderId="0" pivotButton="0" quotePrefix="0" xfId="0"/>
    <xf numFmtId="0" fontId="8" fillId="0" borderId="0" applyAlignment="1" pivotButton="0" quotePrefix="0" xfId="0">
      <alignment vertical="top" wrapText="1"/>
    </xf>
    <xf numFmtId="0" fontId="1" fillId="0" borderId="0" pivotButton="0" quotePrefix="0" xfId="0"/>
    <xf numFmtId="0" fontId="2" fillId="0" borderId="0" pivotButton="0" quotePrefix="0" xfId="0"/>
    <xf numFmtId="0" fontId="9" fillId="3" borderId="0" applyAlignment="1" pivotButton="0" quotePrefix="0" xfId="0">
      <alignment vertical="center" wrapText="1"/>
    </xf>
    <xf numFmtId="0" fontId="10" fillId="0" borderId="0" pivotButton="0" quotePrefix="0" xfId="0"/>
    <xf numFmtId="0" fontId="11" fillId="4" borderId="1" pivotButton="0" quotePrefix="0" xfId="0"/>
    <xf numFmtId="0" fontId="12" fillId="0" borderId="0" applyAlignment="1" pivotButton="0" quotePrefix="0" xfId="0">
      <alignment vertical="center"/>
    </xf>
    <xf numFmtId="1" fontId="13" fillId="2" borderId="1" applyAlignment="1" pivotButton="0" quotePrefix="0" xfId="0">
      <alignment horizontal="center"/>
    </xf>
    <xf numFmtId="0" fontId="14" fillId="5" borderId="0" applyAlignment="1" pivotButton="0" quotePrefix="0" xfId="0">
      <alignment horizontal="left" vertical="center" wrapText="1"/>
    </xf>
    <xf numFmtId="0" fontId="14" fillId="5" borderId="0" applyAlignment="1" pivotButton="0" quotePrefix="0" xfId="0">
      <alignment horizontal="right" vertical="center" wrapText="1"/>
    </xf>
    <xf numFmtId="0" fontId="14" fillId="6" borderId="0" applyAlignment="1" pivotButton="0" quotePrefix="0" xfId="0">
      <alignment horizontal="right" vertical="center" wrapText="1"/>
    </xf>
    <xf numFmtId="0" fontId="14" fillId="5" borderId="0" applyAlignment="1" pivotButton="0" quotePrefix="0" xfId="0">
      <alignment vertical="center"/>
    </xf>
    <xf numFmtId="0" fontId="15" fillId="2" borderId="0" applyAlignment="1" pivotButton="0" quotePrefix="0" xfId="0">
      <alignment vertical="top" wrapText="1"/>
    </xf>
    <xf numFmtId="0" fontId="15" fillId="2" borderId="0" applyAlignment="1" pivotButton="0" quotePrefix="0" xfId="0">
      <alignment horizontal="right" vertical="top"/>
    </xf>
    <xf numFmtId="0" fontId="4" fillId="7" borderId="0" pivotButton="0" quotePrefix="0" xfId="0"/>
    <xf numFmtId="0" fontId="20" fillId="4" borderId="2" applyAlignment="1" pivotButton="0" quotePrefix="0" xfId="0">
      <alignment vertical="top" wrapText="1"/>
    </xf>
    <xf numFmtId="164" fontId="27" fillId="4" borderId="2" applyAlignment="1" pivotButton="0" quotePrefix="0" xfId="0">
      <alignment horizontal="right" vertical="top"/>
    </xf>
    <xf numFmtId="0" fontId="25" fillId="4" borderId="2" applyAlignment="1" pivotButton="0" quotePrefix="0" xfId="0">
      <alignment vertical="top"/>
    </xf>
    <xf numFmtId="0" fontId="23" fillId="4" borderId="2" applyAlignment="1" pivotButton="0" quotePrefix="0" xfId="0">
      <alignment vertical="top" wrapText="1"/>
    </xf>
    <xf numFmtId="164" fontId="16" fillId="2" borderId="2" applyAlignment="1" pivotButton="0" quotePrefix="0" xfId="0">
      <alignment horizontal="right" vertical="top"/>
    </xf>
    <xf numFmtId="0" fontId="9" fillId="2" borderId="2" applyAlignment="1" pivotButton="0" quotePrefix="0" xfId="0">
      <alignment horizontal="center" vertical="top"/>
    </xf>
    <xf numFmtId="0" fontId="4" fillId="8" borderId="0" pivotButton="0" quotePrefix="0" xfId="0"/>
    <xf numFmtId="0" fontId="4" fillId="4" borderId="2" applyAlignment="1" pivotButton="0" quotePrefix="0" xfId="0">
      <alignment vertical="top" wrapText="1"/>
    </xf>
    <xf numFmtId="164" fontId="4" fillId="4" borderId="2" applyAlignment="1" pivotButton="0" quotePrefix="0" xfId="0">
      <alignment horizontal="right" vertical="top" wrapText="1"/>
    </xf>
    <xf numFmtId="0" fontId="17" fillId="8" borderId="0" applyAlignment="1" pivotButton="0" quotePrefix="0" xfId="0">
      <alignment horizontal="right" vertical="center"/>
    </xf>
    <xf numFmtId="164" fontId="13" fillId="2" borderId="1" applyAlignment="1" pivotButton="0" quotePrefix="0" xfId="0">
      <alignment horizontal="right" vertical="center"/>
    </xf>
    <xf numFmtId="164" fontId="18" fillId="2" borderId="1" applyAlignment="1" pivotButton="0" quotePrefix="0" xfId="0">
      <alignment horizontal="right" vertical="center"/>
    </xf>
    <xf numFmtId="0" fontId="14" fillId="5" borderId="0" applyAlignment="1" pivotButton="0" quotePrefix="0" xfId="0">
      <alignment horizontal="left" vertical="center"/>
    </xf>
    <xf numFmtId="0" fontId="14" fillId="5" borderId="0" applyAlignment="1" pivotButton="0" quotePrefix="0" xfId="0">
      <alignment horizontal="right" vertical="center"/>
    </xf>
    <xf numFmtId="0" fontId="11" fillId="0" borderId="2" applyAlignment="1" pivotButton="0" quotePrefix="0" xfId="0">
      <alignment vertical="center"/>
    </xf>
    <xf numFmtId="164" fontId="19" fillId="2" borderId="2" applyAlignment="1" pivotButton="0" quotePrefix="0" xfId="0">
      <alignment horizontal="right" vertical="center"/>
    </xf>
    <xf numFmtId="164" fontId="10" fillId="2" borderId="1" applyAlignment="1" pivotButton="0" quotePrefix="0" xfId="0">
      <alignment horizontal="right" vertical="center"/>
    </xf>
    <xf numFmtId="0" fontId="20" fillId="0" borderId="2" applyAlignment="1" pivotButton="0" quotePrefix="0" xfId="0">
      <alignment horizontal="center" vertical="center"/>
    </xf>
    <xf numFmtId="0" fontId="20" fillId="8" borderId="0" applyAlignment="1" pivotButton="0" quotePrefix="0" xfId="0">
      <alignment horizontal="right" vertical="center"/>
    </xf>
    <xf numFmtId="0" fontId="21" fillId="8" borderId="0" applyAlignment="1" pivotButton="0" quotePrefix="0" xfId="0">
      <alignment vertical="center"/>
    </xf>
    <xf numFmtId="0" fontId="22" fillId="5" borderId="0" applyAlignment="1" pivotButton="0" quotePrefix="0" xfId="0">
      <alignment horizontal="center" vertical="center" wrapText="1"/>
    </xf>
    <xf numFmtId="0" fontId="14" fillId="6" borderId="0" applyAlignment="1" pivotButton="0" quotePrefix="0" xfId="0">
      <alignment horizontal="right" vertical="center"/>
    </xf>
    <xf numFmtId="0" fontId="22" fillId="5" borderId="0" applyAlignment="1" pivotButton="0" quotePrefix="0" xfId="0">
      <alignment horizontal="right" vertical="center"/>
    </xf>
    <xf numFmtId="0" fontId="17" fillId="0" borderId="2" applyAlignment="1" pivotButton="0" quotePrefix="0" xfId="0">
      <alignment vertical="center"/>
    </xf>
    <xf numFmtId="164" fontId="18" fillId="2" borderId="2" applyAlignment="1" pivotButton="0" quotePrefix="0" xfId="0">
      <alignment horizontal="right" vertical="center"/>
    </xf>
    <xf numFmtId="164" fontId="17" fillId="0" borderId="2" applyAlignment="1" pivotButton="0" quotePrefix="0" xfId="0">
      <alignment horizontal="right" vertical="center"/>
    </xf>
    <xf numFmtId="0" fontId="23" fillId="2" borderId="0" applyAlignment="1" pivotButton="0" quotePrefix="0" xfId="0">
      <alignment vertical="center" wrapText="1"/>
    </xf>
    <xf numFmtId="0" fontId="4" fillId="6" borderId="0" pivotButton="0" quotePrefix="0" xfId="0"/>
    <xf numFmtId="0" fontId="24" fillId="6" borderId="0" applyAlignment="1" pivotButton="0" quotePrefix="0" xfId="0">
      <alignment vertical="center" wrapText="1"/>
    </xf>
    <xf numFmtId="0" fontId="25" fillId="0" borderId="0" applyAlignment="1" pivotButton="0" quotePrefix="0" xfId="0">
      <alignment vertical="top" wrapText="1"/>
    </xf>
    <xf numFmtId="0" fontId="26" fillId="0" borderId="0" pivotButton="0" quotePrefix="0" xfId="0"/>
    <xf numFmtId="0" fontId="21" fillId="0" borderId="0" applyAlignment="1" pivotButton="0" quotePrefix="0" xfId="0">
      <alignment vertical="top" wrapText="1"/>
    </xf>
  </cellXfs>
  <cellStyles count="1">
    <cellStyle name="Normal" xfId="0" builtinId="0" hidden="0"/>
  </cellStyles>
  <dxfs count="4">
    <dxf>
      <font>
        <color rgb="001A2744"/>
      </font>
      <fill>
        <patternFill patternType="solid">
          <fgColor rgb="00DAEEDA"/>
          <bgColor rgb="00DAEEDA"/>
        </patternFill>
      </fill>
    </dxf>
    <dxf>
      <font>
        <b val="1"/>
        <color rgb="001A2744"/>
      </font>
      <fill>
        <patternFill patternType="solid">
          <fgColor rgb="00F6C7B6"/>
          <bgColor rgb="00F6C7B6"/>
        </patternFill>
      </fill>
    </dxf>
    <dxf>
      <font>
        <b val="1"/>
        <color rgb="001A2744"/>
      </font>
      <fill>
        <patternFill patternType="solid">
          <fgColor rgb="00DAEEDA"/>
          <bgColor rgb="00DAEEDA"/>
        </patternFill>
      </fill>
    </dxf>
    <dxf>
      <font>
        <b val="1"/>
        <color rgb="001A2744"/>
      </font>
      <fill>
        <patternFill patternType="solid">
          <fgColor rgb="00FDF1DD"/>
          <bgColor rgb="00FDF1DD"/>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hyperlink" Target="https://www.ardentworkshop.com/products/roommate-and-shared-household-operations-kit/?utm_source=free_tool&amp;utm_medium=xlsx&amp;utm_campaign=roommate_bill_split&amp;utm_content=lite_xlsx" TargetMode="External" Id="rId1"/></Relationships>
</file>

<file path=xl/worksheets/_rels/sheet2.xml.rels><Relationships xmlns="http://schemas.openxmlformats.org/package/2006/relationships"><Relationship Type="http://schemas.openxmlformats.org/officeDocument/2006/relationships/hyperlink" Target="https://www.ardentworkshop.com/products/roommate-and-shared-household-operations-kit/?utm_source=free_tool&amp;utm_medium=xlsx&amp;utm_campaign=roommate_bill_split&amp;utm_content=lite_xlsx" TargetMode="External" Id="rId1"/><Relationship Type="http://schemas.openxmlformats.org/officeDocument/2006/relationships/hyperlink" Target="https://www.ardentworkshop.com/resources/roommate-bill-split-calculator/?utm_source=free_tool&amp;utm_medium=xlsx&amp;utm_campaign=roommate_bill_split&amp;utm_content=lite_xlsx_web" TargetMode="External" Id="rId2"/></Relationships>
</file>

<file path=xl/worksheets/sheet1.xml><?xml version="1.0" encoding="utf-8"?>
<worksheet xmlns="http://schemas.openxmlformats.org/spreadsheetml/2006/main">
  <sheetPr>
    <outlinePr summaryBelow="1" summaryRight="1"/>
    <pageSetUpPr/>
  </sheetPr>
  <dimension ref="A1:B20"/>
  <sheetViews>
    <sheetView showGridLines="0" workbookViewId="0">
      <selection activeCell="A1" sqref="A1"/>
    </sheetView>
  </sheetViews>
  <sheetFormatPr baseColWidth="8" defaultRowHeight="15"/>
  <cols>
    <col width="3" customWidth="1" min="1" max="1"/>
    <col width="104" customWidth="1" min="2" max="2"/>
  </cols>
  <sheetData>
    <row r="1">
      <c r="B1" s="1" t="inlineStr">
        <is>
          <t>ROOMMATE BILL-SPLIT CALCULATOR — FREE</t>
        </is>
      </c>
    </row>
    <row r="2">
      <c r="B2" s="2" t="inlineStr">
        <is>
          <t>A free tool from Ardent Workshop  ·  ardentworkshop.com</t>
        </is>
      </c>
    </row>
    <row r="4" ht="48" customHeight="1">
      <c r="A4" s="3" t="n"/>
      <c r="B4" s="4" t="inlineStr">
        <is>
          <t>One month of shared costs, four roommates, and the transfers that clear it. Type your names and what the house spent; the file works out what each person paid, what they actually owed, and exactly who pays whom.</t>
        </is>
      </c>
    </row>
    <row r="6">
      <c r="B6" s="5" t="inlineStr">
        <is>
          <t>How to use it</t>
        </is>
      </c>
    </row>
    <row r="7" ht="24" customHeight="1">
      <c r="B7" s="6" t="inlineStr">
        <is>
          <t>1.  On the Bill Split tab, type the names of everyone in the house (up to four).</t>
        </is>
      </c>
    </row>
    <row r="8" ht="24" customHeight="1">
      <c r="B8" s="6" t="inlineStr">
        <is>
          <t>2.  Enter each shared cost: what it was, the amount, and who actually paid it.</t>
        </is>
      </c>
    </row>
    <row r="9" ht="24" customHeight="1">
      <c r="B9" s="6" t="inlineStr">
        <is>
          <t>3.  In 'Split among', type Everyone — or list the names it's for, separated by commas.</t>
        </is>
      </c>
    </row>
    <row r="10" ht="24" customHeight="1">
      <c r="B10" s="6" t="inlineStr">
        <is>
          <t>4.  Read section 3 for each person's balance, and section 4 for the transfers to make.</t>
        </is>
      </c>
    </row>
    <row r="11" ht="24" customHeight="1">
      <c r="B11" s="6" t="inlineStr">
        <is>
          <t>5.  If a row says 'Check the names', a name doesn't match the list at the top. Fix the spelling and it clears.</t>
        </is>
      </c>
    </row>
    <row r="13">
      <c r="B13" s="5" t="inlineStr">
        <is>
          <t>What it is, and what it isn't</t>
        </is>
      </c>
    </row>
    <row r="14" ht="48" customHeight="1">
      <c r="A14" s="7" t="n"/>
      <c r="B14" s="8" t="inlineStr">
        <is>
          <t>This is arithmetic on the figures you enter. It is not legal, tax, or financial advice, it is not a lease, and a balance in it is not a legal claim on anyone. The example it opens with is clearly fictional — overwrite it with your own month.</t>
        </is>
      </c>
    </row>
    <row r="16">
      <c r="B16" s="5" t="inlineStr">
        <is>
          <t>Want the whole system?</t>
        </is>
      </c>
    </row>
    <row r="17" ht="64" customHeight="1">
      <c r="B17" s="6" t="inlineStr">
        <is>
          <t>The full Roommate &amp; Shared-Household Operations Kit is ten connected tabs: a 26-term house agreement, a running expense log with four split methods for six roommates, a chore rotation that fills itself in and flags an uneven load, a shared shopping list, a credential-free house reference, and a dashboard for any month — plus four PDF guides and a one-click Google Sheets copy the whole house can edit.</t>
        </is>
      </c>
    </row>
    <row r="18" ht="22" customHeight="1">
      <c r="B18" s="9" t="inlineStr">
        <is>
          <t>➜  See the full kit at ardentworkshop.com</t>
        </is>
      </c>
    </row>
    <row r="20">
      <c r="B20" s="10" t="inlineStr">
        <is>
          <t>© Ardent Workshop LLC. Free to use and to share with the people you live with — please don't resell or redistribute.</t>
        </is>
      </c>
    </row>
  </sheetData>
  <hyperlinks>
    <hyperlink xmlns:r="http://schemas.openxmlformats.org/officeDocument/2006/relationships" ref="B18" r:id="rId1"/>
  </hyperlink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J48"/>
  <sheetViews>
    <sheetView showGridLines="0" workbookViewId="0">
      <pane ySplit="12" topLeftCell="A13" activePane="bottomLeft" state="frozen"/>
      <selection pane="bottomLeft" activeCell="A1" sqref="A1"/>
    </sheetView>
  </sheetViews>
  <sheetFormatPr baseColWidth="8" defaultRowHeight="15"/>
  <cols>
    <col width="3" customWidth="1" min="1" max="1"/>
    <col width="26" customWidth="1" min="2" max="2"/>
    <col width="14" customWidth="1" min="3" max="3"/>
    <col width="18" customWidth="1" min="4" max="4"/>
    <col width="30" customWidth="1" min="5" max="5"/>
    <col width="14" customWidth="1" min="6" max="6"/>
    <col width="14" customWidth="1" min="7" max="7"/>
    <col width="14" customWidth="1" min="8" max="8"/>
    <col width="14" customWidth="1" min="9" max="9"/>
    <col width="16" customWidth="1" min="10" max="10"/>
  </cols>
  <sheetData>
    <row r="1" ht="24" customHeight="1">
      <c r="B1" s="11" t="inlineStr">
        <is>
          <t>ROOMMATE BILL-SPLIT CALCULATOR</t>
        </is>
      </c>
    </row>
    <row r="2" ht="20" customHeight="1">
      <c r="B2" s="12" t="inlineStr">
        <is>
          <t>A free tool from Ardent Workshop  ·  One month, four roommates, ten shared costs — it works out who pays whom.</t>
        </is>
      </c>
    </row>
    <row r="3" ht="44" customHeight="1">
      <c r="A3" s="7" t="n"/>
      <c r="B3" s="13" t="inlineStr">
        <is>
          <t>Type into the warm cells: the names, then each cost. Everything in the cool teal cells calculates itself — leave those alone. This file opens on a worked example; overwrite it with your own month. It is arithmetic on the figures you enter, not legal or financial advice.</t>
        </is>
      </c>
      <c r="C3" s="7" t="n"/>
      <c r="D3" s="7" t="n"/>
      <c r="E3" s="7" t="n"/>
      <c r="F3" s="7" t="n"/>
      <c r="G3" s="7" t="n"/>
      <c r="H3" s="7" t="n"/>
      <c r="I3" s="7" t="n"/>
      <c r="J3" s="7" t="n"/>
    </row>
    <row r="4" ht="22" customHeight="1">
      <c r="B4" s="14" t="inlineStr">
        <is>
          <t>1.  WHO LIVES HERE</t>
        </is>
      </c>
    </row>
    <row r="5" ht="22" customHeight="1">
      <c r="B5" s="15" t="inlineStr">
        <is>
          <t>Nadia</t>
        </is>
      </c>
      <c r="C5" s="16" t="inlineStr">
        <is>
          <t>Roommate 1</t>
        </is>
      </c>
    </row>
    <row r="6" ht="22" customHeight="1">
      <c r="B6" s="15" t="inlineStr">
        <is>
          <t>Marcus</t>
        </is>
      </c>
      <c r="C6" s="16" t="inlineStr">
        <is>
          <t>Roommate 2</t>
        </is>
      </c>
    </row>
    <row r="7" ht="22" customHeight="1">
      <c r="B7" s="15" t="inlineStr">
        <is>
          <t>Priya</t>
        </is>
      </c>
      <c r="C7" s="16" t="inlineStr">
        <is>
          <t>Roommate 3</t>
        </is>
      </c>
    </row>
    <row r="8" ht="22" customHeight="1">
      <c r="B8" s="15" t="inlineStr">
        <is>
          <t>Theo</t>
        </is>
      </c>
      <c r="C8" s="16" t="inlineStr">
        <is>
          <t>Roommate 4</t>
        </is>
      </c>
    </row>
    <row r="9" ht="22" customHeight="1">
      <c r="B9" s="17">
        <f>COUNTA(B5:B8)</f>
        <v/>
      </c>
      <c r="C9" s="16" t="inlineStr">
        <is>
          <t>roommates — 'Everyone' costs divide by this</t>
        </is>
      </c>
    </row>
    <row r="10" ht="22" customHeight="1">
      <c r="B10" s="14" t="inlineStr">
        <is>
          <t>2.  WHAT THE HOUSE SPENT THIS MONTH</t>
        </is>
      </c>
    </row>
    <row r="11" ht="30" customHeight="1">
      <c r="B11" s="18" t="inlineStr">
        <is>
          <t>What it was for</t>
        </is>
      </c>
      <c r="C11" s="19" t="inlineStr">
        <is>
          <t>Amount ($)</t>
        </is>
      </c>
      <c r="D11" s="18" t="inlineStr">
        <is>
          <t>Who paid</t>
        </is>
      </c>
      <c r="E11" s="18" t="inlineStr">
        <is>
          <t>Split among</t>
        </is>
      </c>
      <c r="F11" s="20">
        <f>IF($B$5="","(spare)",$B$5&amp;"'s share")</f>
        <v/>
      </c>
      <c r="G11" s="20">
        <f>IF($B$6="","(spare)",$B$6&amp;"'s share")</f>
        <v/>
      </c>
      <c r="H11" s="20">
        <f>IF($B$7="","(spare)",$B$7&amp;"'s share")</f>
        <v/>
      </c>
      <c r="I11" s="20">
        <f>IF($B$8="","(spare)",$B$8&amp;"'s share")</f>
        <v/>
      </c>
      <c r="J11" s="21" t="inlineStr">
        <is>
          <t>Check</t>
        </is>
      </c>
    </row>
    <row r="12" ht="34" customHeight="1">
      <c r="B12" s="22" t="inlineStr">
        <is>
          <t>Enough that everyone recognizes it</t>
        </is>
      </c>
      <c r="C12" s="22" t="inlineStr">
        <is>
          <t>What left someone's account</t>
        </is>
      </c>
      <c r="D12" s="22" t="inlineStr">
        <is>
          <t>Pick one of the names above</t>
        </is>
      </c>
      <c r="E12" s="22" t="inlineStr">
        <is>
          <t>Type 'Everyone', or list the names it's for, separated by commas</t>
        </is>
      </c>
      <c r="F12" s="23" t="inlineStr">
        <is>
          <t>Calculated</t>
        </is>
      </c>
      <c r="G12" s="23" t="inlineStr">
        <is>
          <t>Calculated</t>
        </is>
      </c>
      <c r="H12" s="23" t="inlineStr">
        <is>
          <t>Calculated</t>
        </is>
      </c>
      <c r="I12" s="23" t="inlineStr">
        <is>
          <t>Calculated</t>
        </is>
      </c>
      <c r="J12" s="22" t="inlineStr">
        <is>
          <t>'Split OK' means the shares add back to the amount</t>
        </is>
      </c>
    </row>
    <row r="13" ht="24" customHeight="1">
      <c r="A13" s="24" t="n"/>
      <c r="B13" s="25" t="inlineStr">
        <is>
          <t>Internet — September</t>
        </is>
      </c>
      <c r="C13" s="26" t="n">
        <v>69.98999999999999</v>
      </c>
      <c r="D13" s="27" t="inlineStr">
        <is>
          <t>Marcus</t>
        </is>
      </c>
      <c r="E13" s="28" t="inlineStr">
        <is>
          <t>Everyone</t>
        </is>
      </c>
      <c r="F13" s="29">
        <f>IF($C13="","",IF($B$5="","",IF($E13="Everyone",$C13/MAX(1,$B$9),IF(ISNUMBER(SEARCH(","&amp;SUBSTITUTE($B$5," ","")&amp;",",","&amp;SUBSTITUTE($E13," ","")&amp;",")),$C13/MAX(1,LEN(TRIM($E13))-LEN(SUBSTITUTE(TRIM($E13),",",""))+1),0))))</f>
        <v/>
      </c>
      <c r="G13" s="29">
        <f>IF($C13="","",IF($B$6="","",IF($E13="Everyone",$C13/MAX(1,$B$9),IF(ISNUMBER(SEARCH(","&amp;SUBSTITUTE($B$6," ","")&amp;",",","&amp;SUBSTITUTE($E13," ","")&amp;",")),$C13/MAX(1,LEN(TRIM($E13))-LEN(SUBSTITUTE(TRIM($E13),",",""))+1),0))))</f>
        <v/>
      </c>
      <c r="H13" s="29">
        <f>IF($C13="","",IF($B$7="","",IF($E13="Everyone",$C13/MAX(1,$B$9),IF(ISNUMBER(SEARCH(","&amp;SUBSTITUTE($B$7," ","")&amp;",",","&amp;SUBSTITUTE($E13," ","")&amp;",")),$C13/MAX(1,LEN(TRIM($E13))-LEN(SUBSTITUTE(TRIM($E13),",",""))+1),0))))</f>
        <v/>
      </c>
      <c r="I13" s="29">
        <f>IF($C13="","",IF($B$8="","",IF($E13="Everyone",$C13/MAX(1,$B$9),IF(ISNUMBER(SEARCH(","&amp;SUBSTITUTE($B$8," ","")&amp;",",","&amp;SUBSTITUTE($E13," ","")&amp;",")),$C13/MAX(1,LEN(TRIM($E13))-LEN(SUBSTITUTE(TRIM($E13),",",""))+1),0))))</f>
        <v/>
      </c>
      <c r="J13" s="30">
        <f>IF($C13="","",IF(ABS(SUM(F13:I13)-$C13)&lt;0.005,"Split OK","Check the names"))</f>
        <v/>
      </c>
    </row>
    <row r="14" ht="24" customHeight="1">
      <c r="A14" s="31" t="n"/>
      <c r="B14" s="25" t="inlineStr">
        <is>
          <t>Electric bill — August usage</t>
        </is>
      </c>
      <c r="C14" s="26" t="n">
        <v>148.2</v>
      </c>
      <c r="D14" s="27" t="inlineStr">
        <is>
          <t>Marcus</t>
        </is>
      </c>
      <c r="E14" s="28" t="inlineStr">
        <is>
          <t>Everyone</t>
        </is>
      </c>
      <c r="F14" s="29">
        <f>IF($C14="","",IF($B$5="","",IF($E14="Everyone",$C14/MAX(1,$B$9),IF(ISNUMBER(SEARCH(","&amp;SUBSTITUTE($B$5," ","")&amp;",",","&amp;SUBSTITUTE($E14," ","")&amp;",")),$C14/MAX(1,LEN(TRIM($E14))-LEN(SUBSTITUTE(TRIM($E14),",",""))+1),0))))</f>
        <v/>
      </c>
      <c r="G14" s="29">
        <f>IF($C14="","",IF($B$6="","",IF($E14="Everyone",$C14/MAX(1,$B$9),IF(ISNUMBER(SEARCH(","&amp;SUBSTITUTE($B$6," ","")&amp;",",","&amp;SUBSTITUTE($E14," ","")&amp;",")),$C14/MAX(1,LEN(TRIM($E14))-LEN(SUBSTITUTE(TRIM($E14),",",""))+1),0))))</f>
        <v/>
      </c>
      <c r="H14" s="29">
        <f>IF($C14="","",IF($B$7="","",IF($E14="Everyone",$C14/MAX(1,$B$9),IF(ISNUMBER(SEARCH(","&amp;SUBSTITUTE($B$7," ","")&amp;",",","&amp;SUBSTITUTE($E14," ","")&amp;",")),$C14/MAX(1,LEN(TRIM($E14))-LEN(SUBSTITUTE(TRIM($E14),",",""))+1),0))))</f>
        <v/>
      </c>
      <c r="I14" s="29">
        <f>IF($C14="","",IF($B$8="","",IF($E14="Everyone",$C14/MAX(1,$B$9),IF(ISNUMBER(SEARCH(","&amp;SUBSTITUTE($B$8," ","")&amp;",",","&amp;SUBSTITUTE($E14," ","")&amp;",")),$C14/MAX(1,LEN(TRIM($E14))-LEN(SUBSTITUTE(TRIM($E14),",",""))+1),0))))</f>
        <v/>
      </c>
      <c r="J14" s="30">
        <f>IF($C14="","",IF(ABS(SUM(F14:I14)-$C14)&lt;0.005,"Split OK","Check the names"))</f>
        <v/>
      </c>
    </row>
    <row r="15" ht="24" customHeight="1">
      <c r="A15" s="24" t="n"/>
      <c r="B15" s="25" t="inlineStr">
        <is>
          <t>Water &amp; sewer — quarterly</t>
        </is>
      </c>
      <c r="C15" s="26" t="n">
        <v>96.40000000000001</v>
      </c>
      <c r="D15" s="27" t="inlineStr">
        <is>
          <t>Nadia</t>
        </is>
      </c>
      <c r="E15" s="28" t="inlineStr">
        <is>
          <t>Everyone</t>
        </is>
      </c>
      <c r="F15" s="29">
        <f>IF($C15="","",IF($B$5="","",IF($E15="Everyone",$C15/MAX(1,$B$9),IF(ISNUMBER(SEARCH(","&amp;SUBSTITUTE($B$5," ","")&amp;",",","&amp;SUBSTITUTE($E15," ","")&amp;",")),$C15/MAX(1,LEN(TRIM($E15))-LEN(SUBSTITUTE(TRIM($E15),",",""))+1),0))))</f>
        <v/>
      </c>
      <c r="G15" s="29">
        <f>IF($C15="","",IF($B$6="","",IF($E15="Everyone",$C15/MAX(1,$B$9),IF(ISNUMBER(SEARCH(","&amp;SUBSTITUTE($B$6," ","")&amp;",",","&amp;SUBSTITUTE($E15," ","")&amp;",")),$C15/MAX(1,LEN(TRIM($E15))-LEN(SUBSTITUTE(TRIM($E15),",",""))+1),0))))</f>
        <v/>
      </c>
      <c r="H15" s="29">
        <f>IF($C15="","",IF($B$7="","",IF($E15="Everyone",$C15/MAX(1,$B$9),IF(ISNUMBER(SEARCH(","&amp;SUBSTITUTE($B$7," ","")&amp;",",","&amp;SUBSTITUTE($E15," ","")&amp;",")),$C15/MAX(1,LEN(TRIM($E15))-LEN(SUBSTITUTE(TRIM($E15),",",""))+1),0))))</f>
        <v/>
      </c>
      <c r="I15" s="29">
        <f>IF($C15="","",IF($B$8="","",IF($E15="Everyone",$C15/MAX(1,$B$9),IF(ISNUMBER(SEARCH(","&amp;SUBSTITUTE($B$8," ","")&amp;",",","&amp;SUBSTITUTE($E15," ","")&amp;",")),$C15/MAX(1,LEN(TRIM($E15))-LEN(SUBSTITUTE(TRIM($E15),",",""))+1),0))))</f>
        <v/>
      </c>
      <c r="J15" s="30">
        <f>IF($C15="","",IF(ABS(SUM(F15:I15)-$C15)&lt;0.005,"Split OK","Check the names"))</f>
        <v/>
      </c>
    </row>
    <row r="16" ht="24" customHeight="1">
      <c r="A16" s="31" t="n"/>
      <c r="B16" s="25" t="inlineStr">
        <is>
          <t>Streaming bundle — September</t>
        </is>
      </c>
      <c r="C16" s="26" t="n">
        <v>24.99</v>
      </c>
      <c r="D16" s="27" t="inlineStr">
        <is>
          <t>Marcus</t>
        </is>
      </c>
      <c r="E16" s="28" t="inlineStr">
        <is>
          <t>Marcus, Priya, Theo</t>
        </is>
      </c>
      <c r="F16" s="29">
        <f>IF($C16="","",IF($B$5="","",IF($E16="Everyone",$C16/MAX(1,$B$9),IF(ISNUMBER(SEARCH(","&amp;SUBSTITUTE($B$5," ","")&amp;",",","&amp;SUBSTITUTE($E16," ","")&amp;",")),$C16/MAX(1,LEN(TRIM($E16))-LEN(SUBSTITUTE(TRIM($E16),",",""))+1),0))))</f>
        <v/>
      </c>
      <c r="G16" s="29">
        <f>IF($C16="","",IF($B$6="","",IF($E16="Everyone",$C16/MAX(1,$B$9),IF(ISNUMBER(SEARCH(","&amp;SUBSTITUTE($B$6," ","")&amp;",",","&amp;SUBSTITUTE($E16," ","")&amp;",")),$C16/MAX(1,LEN(TRIM($E16))-LEN(SUBSTITUTE(TRIM($E16),",",""))+1),0))))</f>
        <v/>
      </c>
      <c r="H16" s="29">
        <f>IF($C16="","",IF($B$7="","",IF($E16="Everyone",$C16/MAX(1,$B$9),IF(ISNUMBER(SEARCH(","&amp;SUBSTITUTE($B$7," ","")&amp;",",","&amp;SUBSTITUTE($E16," ","")&amp;",")),$C16/MAX(1,LEN(TRIM($E16))-LEN(SUBSTITUTE(TRIM($E16),",",""))+1),0))))</f>
        <v/>
      </c>
      <c r="I16" s="29">
        <f>IF($C16="","",IF($B$8="","",IF($E16="Everyone",$C16/MAX(1,$B$9),IF(ISNUMBER(SEARCH(","&amp;SUBSTITUTE($B$8," ","")&amp;",",","&amp;SUBSTITUTE($E16," ","")&amp;",")),$C16/MAX(1,LEN(TRIM($E16))-LEN(SUBSTITUTE(TRIM($E16),",",""))+1),0))))</f>
        <v/>
      </c>
      <c r="J16" s="30">
        <f>IF($C16="","",IF(ABS(SUM(F16:I16)-$C16)&lt;0.005,"Split OK","Check the names"))</f>
        <v/>
      </c>
    </row>
    <row r="17" ht="24" customHeight="1">
      <c r="A17" s="24" t="n"/>
      <c r="B17" s="25" t="inlineStr">
        <is>
          <t>Cleaning supplies restock</t>
        </is>
      </c>
      <c r="C17" s="26" t="n">
        <v>38.65</v>
      </c>
      <c r="D17" s="27" t="inlineStr">
        <is>
          <t>Priya</t>
        </is>
      </c>
      <c r="E17" s="28" t="inlineStr">
        <is>
          <t>Everyone</t>
        </is>
      </c>
      <c r="F17" s="29">
        <f>IF($C17="","",IF($B$5="","",IF($E17="Everyone",$C17/MAX(1,$B$9),IF(ISNUMBER(SEARCH(","&amp;SUBSTITUTE($B$5," ","")&amp;",",","&amp;SUBSTITUTE($E17," ","")&amp;",")),$C17/MAX(1,LEN(TRIM($E17))-LEN(SUBSTITUTE(TRIM($E17),",",""))+1),0))))</f>
        <v/>
      </c>
      <c r="G17" s="29">
        <f>IF($C17="","",IF($B$6="","",IF($E17="Everyone",$C17/MAX(1,$B$9),IF(ISNUMBER(SEARCH(","&amp;SUBSTITUTE($B$6," ","")&amp;",",","&amp;SUBSTITUTE($E17," ","")&amp;",")),$C17/MAX(1,LEN(TRIM($E17))-LEN(SUBSTITUTE(TRIM($E17),",",""))+1),0))))</f>
        <v/>
      </c>
      <c r="H17" s="29">
        <f>IF($C17="","",IF($B$7="","",IF($E17="Everyone",$C17/MAX(1,$B$9),IF(ISNUMBER(SEARCH(","&amp;SUBSTITUTE($B$7," ","")&amp;",",","&amp;SUBSTITUTE($E17," ","")&amp;",")),$C17/MAX(1,LEN(TRIM($E17))-LEN(SUBSTITUTE(TRIM($E17),",",""))+1),0))))</f>
        <v/>
      </c>
      <c r="I17" s="29">
        <f>IF($C17="","",IF($B$8="","",IF($E17="Everyone",$C17/MAX(1,$B$9),IF(ISNUMBER(SEARCH(","&amp;SUBSTITUTE($B$8," ","")&amp;",",","&amp;SUBSTITUTE($E17," ","")&amp;",")),$C17/MAX(1,LEN(TRIM($E17))-LEN(SUBSTITUTE(TRIM($E17),",",""))+1),0))))</f>
        <v/>
      </c>
      <c r="J17" s="30">
        <f>IF($C17="","",IF(ABS(SUM(F17:I17)-$C17)&lt;0.005,"Split OK","Check the names"))</f>
        <v/>
      </c>
    </row>
    <row r="18" ht="24" customHeight="1">
      <c r="A18" s="31" t="n"/>
      <c r="B18" s="25" t="inlineStr">
        <is>
          <t>Plumber — kitchen sink was backing up</t>
        </is>
      </c>
      <c r="C18" s="26" t="n">
        <v>145</v>
      </c>
      <c r="D18" s="27" t="inlineStr">
        <is>
          <t>Nadia</t>
        </is>
      </c>
      <c r="E18" s="28" t="inlineStr">
        <is>
          <t>Everyone</t>
        </is>
      </c>
      <c r="F18" s="29">
        <f>IF($C18="","",IF($B$5="","",IF($E18="Everyone",$C18/MAX(1,$B$9),IF(ISNUMBER(SEARCH(","&amp;SUBSTITUTE($B$5," ","")&amp;",",","&amp;SUBSTITUTE($E18," ","")&amp;",")),$C18/MAX(1,LEN(TRIM($E18))-LEN(SUBSTITUTE(TRIM($E18),",",""))+1),0))))</f>
        <v/>
      </c>
      <c r="G18" s="29">
        <f>IF($C18="","",IF($B$6="","",IF($E18="Everyone",$C18/MAX(1,$B$9),IF(ISNUMBER(SEARCH(","&amp;SUBSTITUTE($B$6," ","")&amp;",",","&amp;SUBSTITUTE($E18," ","")&amp;",")),$C18/MAX(1,LEN(TRIM($E18))-LEN(SUBSTITUTE(TRIM($E18),",",""))+1),0))))</f>
        <v/>
      </c>
      <c r="H18" s="29">
        <f>IF($C18="","",IF($B$7="","",IF($E18="Everyone",$C18/MAX(1,$B$9),IF(ISNUMBER(SEARCH(","&amp;SUBSTITUTE($B$7," ","")&amp;",",","&amp;SUBSTITUTE($E18," ","")&amp;",")),$C18/MAX(1,LEN(TRIM($E18))-LEN(SUBSTITUTE(TRIM($E18),",",""))+1),0))))</f>
        <v/>
      </c>
      <c r="I18" s="29">
        <f>IF($C18="","",IF($B$8="","",IF($E18="Everyone",$C18/MAX(1,$B$9),IF(ISNUMBER(SEARCH(","&amp;SUBSTITUTE($B$8," ","")&amp;",",","&amp;SUBSTITUTE($E18," ","")&amp;",")),$C18/MAX(1,LEN(TRIM($E18))-LEN(SUBSTITUTE(TRIM($E18),",",""))+1),0))))</f>
        <v/>
      </c>
      <c r="J18" s="30">
        <f>IF($C18="","",IF(ABS(SUM(F18:I18)-$C18)&lt;0.005,"Split OK","Check the names"))</f>
        <v/>
      </c>
    </row>
    <row r="19" ht="24" customHeight="1">
      <c r="A19" s="24" t="n"/>
      <c r="B19" s="32" t="n"/>
      <c r="C19" s="33" t="n"/>
      <c r="D19" s="32" t="n"/>
      <c r="E19" s="32" t="n"/>
      <c r="F19" s="29">
        <f>IF($C19="","",IF($B$5="","",IF($E19="Everyone",$C19/MAX(1,$B$9),IF(ISNUMBER(SEARCH(","&amp;SUBSTITUTE($B$5," ","")&amp;",",","&amp;SUBSTITUTE($E19," ","")&amp;",")),$C19/MAX(1,LEN(TRIM($E19))-LEN(SUBSTITUTE(TRIM($E19),",",""))+1),0))))</f>
        <v/>
      </c>
      <c r="G19" s="29">
        <f>IF($C19="","",IF($B$6="","",IF($E19="Everyone",$C19/MAX(1,$B$9),IF(ISNUMBER(SEARCH(","&amp;SUBSTITUTE($B$6," ","")&amp;",",","&amp;SUBSTITUTE($E19," ","")&amp;",")),$C19/MAX(1,LEN(TRIM($E19))-LEN(SUBSTITUTE(TRIM($E19),",",""))+1),0))))</f>
        <v/>
      </c>
      <c r="H19" s="29">
        <f>IF($C19="","",IF($B$7="","",IF($E19="Everyone",$C19/MAX(1,$B$9),IF(ISNUMBER(SEARCH(","&amp;SUBSTITUTE($B$7," ","")&amp;",",","&amp;SUBSTITUTE($E19," ","")&amp;",")),$C19/MAX(1,LEN(TRIM($E19))-LEN(SUBSTITUTE(TRIM($E19),",",""))+1),0))))</f>
        <v/>
      </c>
      <c r="I19" s="29">
        <f>IF($C19="","",IF($B$8="","",IF($E19="Everyone",$C19/MAX(1,$B$9),IF(ISNUMBER(SEARCH(","&amp;SUBSTITUTE($B$8," ","")&amp;",",","&amp;SUBSTITUTE($E19," ","")&amp;",")),$C19/MAX(1,LEN(TRIM($E19))-LEN(SUBSTITUTE(TRIM($E19),",",""))+1),0))))</f>
        <v/>
      </c>
      <c r="J19" s="30">
        <f>IF($C19="","",IF(ABS(SUM(F19:I19)-$C19)&lt;0.005,"Split OK","Check the names"))</f>
        <v/>
      </c>
    </row>
    <row r="20" ht="24" customHeight="1">
      <c r="A20" s="31" t="n"/>
      <c r="B20" s="32" t="n"/>
      <c r="C20" s="33" t="n"/>
      <c r="D20" s="32" t="n"/>
      <c r="E20" s="32" t="n"/>
      <c r="F20" s="29">
        <f>IF($C20="","",IF($B$5="","",IF($E20="Everyone",$C20/MAX(1,$B$9),IF(ISNUMBER(SEARCH(","&amp;SUBSTITUTE($B$5," ","")&amp;",",","&amp;SUBSTITUTE($E20," ","")&amp;",")),$C20/MAX(1,LEN(TRIM($E20))-LEN(SUBSTITUTE(TRIM($E20),",",""))+1),0))))</f>
        <v/>
      </c>
      <c r="G20" s="29">
        <f>IF($C20="","",IF($B$6="","",IF($E20="Everyone",$C20/MAX(1,$B$9),IF(ISNUMBER(SEARCH(","&amp;SUBSTITUTE($B$6," ","")&amp;",",","&amp;SUBSTITUTE($E20," ","")&amp;",")),$C20/MAX(1,LEN(TRIM($E20))-LEN(SUBSTITUTE(TRIM($E20),",",""))+1),0))))</f>
        <v/>
      </c>
      <c r="H20" s="29">
        <f>IF($C20="","",IF($B$7="","",IF($E20="Everyone",$C20/MAX(1,$B$9),IF(ISNUMBER(SEARCH(","&amp;SUBSTITUTE($B$7," ","")&amp;",",","&amp;SUBSTITUTE($E20," ","")&amp;",")),$C20/MAX(1,LEN(TRIM($E20))-LEN(SUBSTITUTE(TRIM($E20),",",""))+1),0))))</f>
        <v/>
      </c>
      <c r="I20" s="29">
        <f>IF($C20="","",IF($B$8="","",IF($E20="Everyone",$C20/MAX(1,$B$9),IF(ISNUMBER(SEARCH(","&amp;SUBSTITUTE($B$8," ","")&amp;",",","&amp;SUBSTITUTE($E20," ","")&amp;",")),$C20/MAX(1,LEN(TRIM($E20))-LEN(SUBSTITUTE(TRIM($E20),",",""))+1),0))))</f>
        <v/>
      </c>
      <c r="J20" s="30">
        <f>IF($C20="","",IF(ABS(SUM(F20:I20)-$C20)&lt;0.005,"Split OK","Check the names"))</f>
        <v/>
      </c>
    </row>
    <row r="21" ht="24" customHeight="1">
      <c r="A21" s="24" t="n"/>
      <c r="B21" s="32" t="n"/>
      <c r="C21" s="33" t="n"/>
      <c r="D21" s="32" t="n"/>
      <c r="E21" s="32" t="n"/>
      <c r="F21" s="29">
        <f>IF($C21="","",IF($B$5="","",IF($E21="Everyone",$C21/MAX(1,$B$9),IF(ISNUMBER(SEARCH(","&amp;SUBSTITUTE($B$5," ","")&amp;",",","&amp;SUBSTITUTE($E21," ","")&amp;",")),$C21/MAX(1,LEN(TRIM($E21))-LEN(SUBSTITUTE(TRIM($E21),",",""))+1),0))))</f>
        <v/>
      </c>
      <c r="G21" s="29">
        <f>IF($C21="","",IF($B$6="","",IF($E21="Everyone",$C21/MAX(1,$B$9),IF(ISNUMBER(SEARCH(","&amp;SUBSTITUTE($B$6," ","")&amp;",",","&amp;SUBSTITUTE($E21," ","")&amp;",")),$C21/MAX(1,LEN(TRIM($E21))-LEN(SUBSTITUTE(TRIM($E21),",",""))+1),0))))</f>
        <v/>
      </c>
      <c r="H21" s="29">
        <f>IF($C21="","",IF($B$7="","",IF($E21="Everyone",$C21/MAX(1,$B$9),IF(ISNUMBER(SEARCH(","&amp;SUBSTITUTE($B$7," ","")&amp;",",","&amp;SUBSTITUTE($E21," ","")&amp;",")),$C21/MAX(1,LEN(TRIM($E21))-LEN(SUBSTITUTE(TRIM($E21),",",""))+1),0))))</f>
        <v/>
      </c>
      <c r="I21" s="29">
        <f>IF($C21="","",IF($B$8="","",IF($E21="Everyone",$C21/MAX(1,$B$9),IF(ISNUMBER(SEARCH(","&amp;SUBSTITUTE($B$8," ","")&amp;",",","&amp;SUBSTITUTE($E21," ","")&amp;",")),$C21/MAX(1,LEN(TRIM($E21))-LEN(SUBSTITUTE(TRIM($E21),",",""))+1),0))))</f>
        <v/>
      </c>
      <c r="J21" s="30">
        <f>IF($C21="","",IF(ABS(SUM(F21:I21)-$C21)&lt;0.005,"Split OK","Check the names"))</f>
        <v/>
      </c>
    </row>
    <row r="22" ht="24" customHeight="1">
      <c r="A22" s="31" t="n"/>
      <c r="B22" s="32" t="n"/>
      <c r="C22" s="33" t="n"/>
      <c r="D22" s="32" t="n"/>
      <c r="E22" s="32" t="n"/>
      <c r="F22" s="29">
        <f>IF($C22="","",IF($B$5="","",IF($E22="Everyone",$C22/MAX(1,$B$9),IF(ISNUMBER(SEARCH(","&amp;SUBSTITUTE($B$5," ","")&amp;",",","&amp;SUBSTITUTE($E22," ","")&amp;",")),$C22/MAX(1,LEN(TRIM($E22))-LEN(SUBSTITUTE(TRIM($E22),",",""))+1),0))))</f>
        <v/>
      </c>
      <c r="G22" s="29">
        <f>IF($C22="","",IF($B$6="","",IF($E22="Everyone",$C22/MAX(1,$B$9),IF(ISNUMBER(SEARCH(","&amp;SUBSTITUTE($B$6," ","")&amp;",",","&amp;SUBSTITUTE($E22," ","")&amp;",")),$C22/MAX(1,LEN(TRIM($E22))-LEN(SUBSTITUTE(TRIM($E22),",",""))+1),0))))</f>
        <v/>
      </c>
      <c r="H22" s="29">
        <f>IF($C22="","",IF($B$7="","",IF($E22="Everyone",$C22/MAX(1,$B$9),IF(ISNUMBER(SEARCH(","&amp;SUBSTITUTE($B$7," ","")&amp;",",","&amp;SUBSTITUTE($E22," ","")&amp;",")),$C22/MAX(1,LEN(TRIM($E22))-LEN(SUBSTITUTE(TRIM($E22),",",""))+1),0))))</f>
        <v/>
      </c>
      <c r="I22" s="29">
        <f>IF($C22="","",IF($B$8="","",IF($E22="Everyone",$C22/MAX(1,$B$9),IF(ISNUMBER(SEARCH(","&amp;SUBSTITUTE($B$8," ","")&amp;",",","&amp;SUBSTITUTE($E22," ","")&amp;",")),$C22/MAX(1,LEN(TRIM($E22))-LEN(SUBSTITUTE(TRIM($E22),",",""))+1),0))))</f>
        <v/>
      </c>
      <c r="J22" s="30">
        <f>IF($C22="","",IF(ABS(SUM(F22:I22)-$C22)&lt;0.005,"Split OK","Check the names"))</f>
        <v/>
      </c>
    </row>
    <row r="23" ht="24" customHeight="1">
      <c r="A23" s="31" t="n"/>
      <c r="B23" s="34" t="inlineStr">
        <is>
          <t>Total spent this month →</t>
        </is>
      </c>
      <c r="C23" s="35">
        <f>SUM(C13:C22)</f>
        <v/>
      </c>
      <c r="D23" s="31" t="n"/>
      <c r="E23" s="31" t="n"/>
      <c r="F23" s="36">
        <f>IF($B$5="","",SUM(F13:F22))</f>
        <v/>
      </c>
      <c r="G23" s="36">
        <f>IF($B$6="","",SUM(G13:G22))</f>
        <v/>
      </c>
      <c r="H23" s="36">
        <f>IF($B$7="","",SUM(H13:H22))</f>
        <v/>
      </c>
      <c r="I23" s="36">
        <f>IF($B$8="","",SUM(I13:I22))</f>
        <v/>
      </c>
      <c r="J23" s="31" t="n"/>
    </row>
    <row r="25" ht="22" customHeight="1">
      <c r="B25" s="14" t="inlineStr">
        <is>
          <t>3.  WHERE EVERYONE STANDS</t>
        </is>
      </c>
    </row>
    <row r="26" ht="24" customHeight="1">
      <c r="B26" s="37" t="inlineStr">
        <is>
          <t>Person</t>
        </is>
      </c>
      <c r="C26" s="38" t="inlineStr">
        <is>
          <t>Paid out ($)</t>
        </is>
      </c>
      <c r="D26" s="38" t="inlineStr">
        <is>
          <t>Their share ($)</t>
        </is>
      </c>
      <c r="E26" s="38" t="inlineStr">
        <is>
          <t>Net ($)</t>
        </is>
      </c>
      <c r="F26" s="21" t="inlineStr">
        <is>
          <t>Where they stand</t>
        </is>
      </c>
    </row>
    <row r="27" ht="24" customHeight="1">
      <c r="B27" s="39">
        <f>IF($B$5="","",$B$5)</f>
        <v/>
      </c>
      <c r="C27" s="40">
        <f>IF($B27="","",SUMIF($D$13:$D$22,$B27,$C$13:$C$22))</f>
        <v/>
      </c>
      <c r="D27" s="40">
        <f>IF($B27="","",SUM(F$13:F$22))</f>
        <v/>
      </c>
      <c r="E27" s="41">
        <f>IF($B27="","",C27-D27)</f>
        <v/>
      </c>
      <c r="F27" s="42">
        <f>IF($B27="","",IF(E27&gt;0.005,"Is owed",IF(E27&lt;-0.005,"Owes","Square")))</f>
        <v/>
      </c>
    </row>
    <row r="28" ht="24" customHeight="1">
      <c r="B28" s="39">
        <f>IF($B$6="","",$B$6)</f>
        <v/>
      </c>
      <c r="C28" s="40">
        <f>IF($B28="","",SUMIF($D$13:$D$22,$B28,$C$13:$C$22))</f>
        <v/>
      </c>
      <c r="D28" s="40">
        <f>IF($B28="","",SUM(G$13:G$22))</f>
        <v/>
      </c>
      <c r="E28" s="41">
        <f>IF($B28="","",C28-D28)</f>
        <v/>
      </c>
      <c r="F28" s="42">
        <f>IF($B28="","",IF(E28&gt;0.005,"Is owed",IF(E28&lt;-0.005,"Owes","Square")))</f>
        <v/>
      </c>
    </row>
    <row r="29" ht="24" customHeight="1">
      <c r="B29" s="39">
        <f>IF($B$7="","",$B$7)</f>
        <v/>
      </c>
      <c r="C29" s="40">
        <f>IF($B29="","",SUMIF($D$13:$D$22,$B29,$C$13:$C$22))</f>
        <v/>
      </c>
      <c r="D29" s="40">
        <f>IF($B29="","",SUM(H$13:H$22))</f>
        <v/>
      </c>
      <c r="E29" s="41">
        <f>IF($B29="","",C29-D29)</f>
        <v/>
      </c>
      <c r="F29" s="42">
        <f>IF($B29="","",IF(E29&gt;0.005,"Is owed",IF(E29&lt;-0.005,"Owes","Square")))</f>
        <v/>
      </c>
    </row>
    <row r="30" ht="24" customHeight="1">
      <c r="B30" s="39">
        <f>IF($B$8="","",$B$8)</f>
        <v/>
      </c>
      <c r="C30" s="40">
        <f>IF($B30="","",SUMIF($D$13:$D$22,$B30,$C$13:$C$22))</f>
        <v/>
      </c>
      <c r="D30" s="40">
        <f>IF($B30="","",SUM(I$13:I$22))</f>
        <v/>
      </c>
      <c r="E30" s="41">
        <f>IF($B30="","",C30-D30)</f>
        <v/>
      </c>
      <c r="F30" s="42">
        <f>IF($B30="","",IF(E30&gt;0.005,"Is owed",IF(E30&lt;-0.005,"Owes","Square")))</f>
        <v/>
      </c>
    </row>
    <row r="31" ht="22" customHeight="1">
      <c r="B31" s="43" t="inlineStr">
        <is>
          <t>Totals →</t>
        </is>
      </c>
      <c r="C31" s="36">
        <f>SUM(C27:C30)</f>
        <v/>
      </c>
      <c r="D31" s="36">
        <f>SUM(D27:D30)</f>
        <v/>
      </c>
      <c r="E31" s="36">
        <f>SUM(E27:E30)</f>
        <v/>
      </c>
      <c r="F31" s="44" t="inlineStr">
        <is>
          <t>The nets must add to zero</t>
        </is>
      </c>
    </row>
    <row r="32" ht="22" customHeight="1">
      <c r="B32" s="43" t="inlineStr">
        <is>
          <t>Owed to the people who are ahead →</t>
        </is>
      </c>
      <c r="C32" s="36">
        <f>SUMIF(E27:E30,"&gt;0")</f>
        <v/>
      </c>
      <c r="D32" s="44" t="inlineStr">
        <is>
          <t>The grid below shares this out</t>
        </is>
      </c>
    </row>
    <row r="34" ht="22" customHeight="1">
      <c r="B34" s="14" t="inlineStr">
        <is>
          <t>4.  WHO PAYS WHOM</t>
        </is>
      </c>
    </row>
    <row r="35" ht="26" customHeight="1">
      <c r="B35" s="45" t="inlineStr">
        <is>
          <t>Pays ↓  /  Receives →</t>
        </is>
      </c>
      <c r="C35" s="46">
        <f>IF($B$5="","",$B$5)</f>
        <v/>
      </c>
      <c r="D35" s="46">
        <f>IF($B$6="","",$B$6)</f>
        <v/>
      </c>
      <c r="E35" s="46">
        <f>IF($B$7="","",$B$7)</f>
        <v/>
      </c>
      <c r="F35" s="46">
        <f>IF($B$8="","",$B$8)</f>
        <v/>
      </c>
      <c r="G35" s="47" t="inlineStr">
        <is>
          <t>Total paid</t>
        </is>
      </c>
    </row>
    <row r="36" ht="24" customHeight="1">
      <c r="B36" s="48">
        <f>IF($B$5="","",$B$5)</f>
        <v/>
      </c>
      <c r="C36" s="40">
        <f>IF(OR($B$5="",$B$5=""),"",IF(OR($E$27&gt;=-0.005,$E$27&lt;=0.005),"",ROUND(-$E$27*$E$27/$C$32,2)))</f>
        <v/>
      </c>
      <c r="D36" s="49">
        <f>IF(OR($B$5="",$B$6=""),"",IF(OR($E$27&gt;=-0.005,$E$28&lt;=0.005),"",ROUND(-$E$27*$E$28/$C$32,2)))</f>
        <v/>
      </c>
      <c r="E36" s="49">
        <f>IF(OR($B$5="",$B$7=""),"",IF(OR($E$27&gt;=-0.005,$E$29&lt;=0.005),"",ROUND(-$E$27*$E$29/$C$32,2)))</f>
        <v/>
      </c>
      <c r="F36" s="49">
        <f>IF(OR($B$5="",$B$8=""),"",IF(OR($E$27&gt;=-0.005,$E$30&lt;=0.005),"",ROUND(-$E$27*$E$30/$C$32,2)))</f>
        <v/>
      </c>
      <c r="G36" s="50">
        <f>IF($B36="","",SUM(C36:F36))</f>
        <v/>
      </c>
    </row>
    <row r="37" ht="24" customHeight="1">
      <c r="B37" s="48">
        <f>IF($B$6="","",$B$6)</f>
        <v/>
      </c>
      <c r="C37" s="49">
        <f>IF(OR($B$6="",$B$5=""),"",IF(OR($E$28&gt;=-0.005,$E$27&lt;=0.005),"",ROUND(-$E$28*$E$27/$C$32,2)))</f>
        <v/>
      </c>
      <c r="D37" s="40">
        <f>IF(OR($B$6="",$B$6=""),"",IF(OR($E$28&gt;=-0.005,$E$28&lt;=0.005),"",ROUND(-$E$28*$E$28/$C$32,2)))</f>
        <v/>
      </c>
      <c r="E37" s="49">
        <f>IF(OR($B$6="",$B$7=""),"",IF(OR($E$28&gt;=-0.005,$E$29&lt;=0.005),"",ROUND(-$E$28*$E$29/$C$32,2)))</f>
        <v/>
      </c>
      <c r="F37" s="49">
        <f>IF(OR($B$6="",$B$8=""),"",IF(OR($E$28&gt;=-0.005,$E$30&lt;=0.005),"",ROUND(-$E$28*$E$30/$C$32,2)))</f>
        <v/>
      </c>
      <c r="G37" s="50">
        <f>IF($B37="","",SUM(C37:F37))</f>
        <v/>
      </c>
    </row>
    <row r="38" ht="24" customHeight="1">
      <c r="B38" s="48">
        <f>IF($B$7="","",$B$7)</f>
        <v/>
      </c>
      <c r="C38" s="49">
        <f>IF(OR($B$7="",$B$5=""),"",IF(OR($E$29&gt;=-0.005,$E$27&lt;=0.005),"",ROUND(-$E$29*$E$27/$C$32,2)))</f>
        <v/>
      </c>
      <c r="D38" s="49">
        <f>IF(OR($B$7="",$B$6=""),"",IF(OR($E$29&gt;=-0.005,$E$28&lt;=0.005),"",ROUND(-$E$29*$E$28/$C$32,2)))</f>
        <v/>
      </c>
      <c r="E38" s="40">
        <f>IF(OR($B$7="",$B$7=""),"",IF(OR($E$29&gt;=-0.005,$E$29&lt;=0.005),"",ROUND(-$E$29*$E$29/$C$32,2)))</f>
        <v/>
      </c>
      <c r="F38" s="49">
        <f>IF(OR($B$7="",$B$8=""),"",IF(OR($E$29&gt;=-0.005,$E$30&lt;=0.005),"",ROUND(-$E$29*$E$30/$C$32,2)))</f>
        <v/>
      </c>
      <c r="G38" s="50">
        <f>IF($B38="","",SUM(C38:F38))</f>
        <v/>
      </c>
    </row>
    <row r="39" ht="24" customHeight="1">
      <c r="B39" s="48">
        <f>IF($B$8="","",$B$8)</f>
        <v/>
      </c>
      <c r="C39" s="49">
        <f>IF(OR($B$8="",$B$5=""),"",IF(OR($E$30&gt;=-0.005,$E$27&lt;=0.005),"",ROUND(-$E$30*$E$27/$C$32,2)))</f>
        <v/>
      </c>
      <c r="D39" s="49">
        <f>IF(OR($B$8="",$B$6=""),"",IF(OR($E$30&gt;=-0.005,$E$28&lt;=0.005),"",ROUND(-$E$30*$E$28/$C$32,2)))</f>
        <v/>
      </c>
      <c r="E39" s="49">
        <f>IF(OR($B$8="",$B$7=""),"",IF(OR($E$30&gt;=-0.005,$E$29&lt;=0.005),"",ROUND(-$E$30*$E$29/$C$32,2)))</f>
        <v/>
      </c>
      <c r="F39" s="40">
        <f>IF(OR($B$8="",$B$8=""),"",IF(OR($E$30&gt;=-0.005,$E$30&lt;=0.005),"",ROUND(-$E$30*$E$30/$C$32,2)))</f>
        <v/>
      </c>
      <c r="G39" s="50">
        <f>IF($B39="","",SUM(C39:F39))</f>
        <v/>
      </c>
    </row>
    <row r="40" ht="24" customHeight="1">
      <c r="B40" s="43" t="inlineStr">
        <is>
          <t>Total received →</t>
        </is>
      </c>
      <c r="C40" s="36">
        <f>SUM(C36:C39)</f>
        <v/>
      </c>
      <c r="D40" s="36">
        <f>SUM(D36:D39)</f>
        <v/>
      </c>
      <c r="E40" s="36">
        <f>SUM(E36:E39)</f>
        <v/>
      </c>
      <c r="F40" s="36">
        <f>SUM(F36:F39)</f>
        <v/>
      </c>
      <c r="G40" s="36">
        <f>SUM(G36:G39)</f>
        <v/>
      </c>
    </row>
    <row r="41" ht="44" customHeight="1">
      <c r="A41" s="3" t="n"/>
      <c r="B41" s="51" t="inlineStr">
        <is>
          <t>Read a row across: that person sends the amounts shown to each person named at the top of the column. Everyone who owes pays everyone who is owed, in proportion to what each is owed, so the totals always match. Rounding can leave a cent or two — give it to whoever is owed most.</t>
        </is>
      </c>
      <c r="C41" s="3" t="n"/>
      <c r="D41" s="3" t="n"/>
      <c r="E41" s="3" t="n"/>
      <c r="F41" s="3" t="n"/>
      <c r="G41" s="3" t="n"/>
      <c r="H41" s="3" t="n"/>
      <c r="I41" s="3" t="n"/>
      <c r="J41" s="3" t="n"/>
    </row>
    <row r="43" ht="22" customHeight="1">
      <c r="A43" s="52" t="n"/>
      <c r="B43" s="53" t="inlineStr">
        <is>
          <t>WHAT THE FULL KIT ADDS</t>
        </is>
      </c>
      <c r="C43" s="52" t="n"/>
      <c r="D43" s="52" t="n"/>
      <c r="E43" s="52" t="n"/>
      <c r="F43" s="52" t="n"/>
      <c r="G43" s="52" t="n"/>
      <c r="H43" s="52" t="n"/>
      <c r="I43" s="52" t="n"/>
      <c r="J43" s="52" t="n"/>
    </row>
    <row r="44" ht="72" customHeight="1">
      <c r="B44" s="54" t="inlineStr">
        <is>
          <t>This free file handles one month for four people, split two ways. The full Roommate &amp; Shared-Household Operations Kit is ten connected tabs: a 26-term house agreement you agree and date, a running expense log with four split methods (including by rent share) for six roommates, a chore rotation that fills itself in for eight weeks and flags an uneven load, a shared shopping list, a credential-free house reference, and a dashboard that calculates any month you point it at — plus four PDF guides and a one-click Google Sheets copy for the whole house.</t>
        </is>
      </c>
    </row>
    <row r="45" ht="22" customHeight="1">
      <c r="B45" s="9" t="inlineStr">
        <is>
          <t>➜  See the full Roommate &amp; Shared-Household Operations Kit</t>
        </is>
      </c>
    </row>
    <row r="46" ht="20" customHeight="1">
      <c r="B46" s="55" t="inlineStr">
        <is>
          <t>➜  Or run this calculator in your browser at ardentworkshop.com/resources</t>
        </is>
      </c>
    </row>
    <row r="48" ht="30" customHeight="1">
      <c r="B48" s="56" t="inlineStr">
        <is>
          <t>© Ardent Workshop LLC. Free to use and to share with the people you live with — please don't resell or redistribute. Arithmetic on the figures you enter; not legal, tax, or financial advice, and not a lease.</t>
        </is>
      </c>
    </row>
  </sheetData>
  <mergeCells count="15">
    <mergeCell ref="B25:J25"/>
    <mergeCell ref="B3:J3"/>
    <mergeCell ref="B34:J34"/>
    <mergeCell ref="B10:J10"/>
    <mergeCell ref="B45:J45"/>
    <mergeCell ref="B46:J46"/>
    <mergeCell ref="D32:F32"/>
    <mergeCell ref="C9:E9"/>
    <mergeCell ref="B41:J41"/>
    <mergeCell ref="B1:J1"/>
    <mergeCell ref="B48:J48"/>
    <mergeCell ref="B4:J4"/>
    <mergeCell ref="B43:J43"/>
    <mergeCell ref="B44:J44"/>
    <mergeCell ref="B2:J2"/>
  </mergeCells>
  <conditionalFormatting sqref="K13:K22">
    <cfRule type="cellIs" priority="1" operator="equal" dxfId="0">
      <formula>"Split OK"</formula>
    </cfRule>
    <cfRule type="cellIs" priority="2" operator="equal" dxfId="1">
      <formula>"Check the names"</formula>
    </cfRule>
  </conditionalFormatting>
  <conditionalFormatting sqref="F27:F30">
    <cfRule type="cellIs" priority="3" operator="equal" dxfId="2">
      <formula>"Is owed"</formula>
    </cfRule>
    <cfRule type="cellIs" priority="4" operator="equal" dxfId="3">
      <formula>"Owes"</formula>
    </cfRule>
  </conditionalFormatting>
  <dataValidations count="1">
    <dataValidation sqref="D13:D22" showDropDown="0" showInputMessage="0" showErrorMessage="0" allowBlank="1" type="list">
      <formula1>$B$5:$B$8</formula1>
    </dataValidation>
  </dataValidations>
  <hyperlinks>
    <hyperlink xmlns:r="http://schemas.openxmlformats.org/officeDocument/2006/relationships" ref="B45" r:id="rId1"/>
    <hyperlink xmlns:r="http://schemas.openxmlformats.org/officeDocument/2006/relationships" ref="B46" r:id="rId2"/>
  </hyperlink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Ardent Workshop</dc:creator>
  <dc:title xmlns:dc="http://purl.org/dc/elements/1.1/">Roommate Bill-Split Calculator (free) by Ardent Workshop</dc:title>
  <dc:subject xmlns:dc="http://purl.org/dc/elements/1.1/">A free one-month roommate bill-split calculator: enter shared costs and who paid, and it works out each person's share, their net balance, and exactly who pays whom</dc:subject>
  <dc:language xmlns:dc="http://purl.org/dc/elements/1.1/">en-US</dc:language>
  <dcterms:created xmlns:dcterms="http://purl.org/dc/terms/" xmlns:xsi="http://www.w3.org/2001/XMLSchema-instance" xsi:type="dcterms:W3CDTF">2026-07-28T00:00:00Z</dcterms:created>
  <dcterms:modified xmlns:dcterms="http://purl.org/dc/terms/" xmlns:xsi="http://www.w3.org/2001/XMLSchema-instance" xsi:type="dcterms:W3CDTF">2026-07-29T04:20:54Z</dcterms:modified>
  <cp:keywords>roommate bill split, who owes whom, split rent with roommates, shared household expenses, free spreadsheet</cp:keywords>
</cp:coreProperties>
</file>