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urring Jo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yyyy-mm-dd"/>
    <numFmt numFmtId="166" formatCode="$#,##0"/>
  </numFmts>
  <fonts count="14">
    <font>
      <name val="Calibri"/>
      <family val="2"/>
      <color theme="1"/>
      <sz val="11"/>
      <scheme val="minor"/>
    </font>
    <font>
      <name val="Calibri"/>
      <b val="1"/>
      <color rgb="001A2744"/>
      <sz val="16"/>
    </font>
    <font>
      <name val="Calibri"/>
      <i val="1"/>
      <color rgb="005C6470"/>
      <sz val="9.5"/>
    </font>
    <font>
      <name val="Calibri"/>
      <b val="1"/>
      <color rgb="001A2744"/>
      <sz val="9.5"/>
    </font>
    <font>
      <name val="Calibri"/>
      <b val="1"/>
      <color rgb="00FFFFFF"/>
      <sz val="10"/>
    </font>
    <font>
      <name val="Calibri"/>
      <color rgb="002A2F3A"/>
      <sz val="10"/>
    </font>
    <font>
      <name val="Calibri"/>
      <color rgb="001F6A78"/>
      <sz val="10"/>
    </font>
    <font>
      <name val="Calibri"/>
      <b val="1"/>
      <color rgb="001A2744"/>
      <sz val="10"/>
    </font>
    <font>
      <name val="Calibri"/>
      <b val="1"/>
      <color rgb="001A2744"/>
      <sz val="10.5"/>
    </font>
    <font>
      <name val="Calibri"/>
      <b val="1"/>
      <color rgb="001A2744"/>
      <sz val="12"/>
    </font>
    <font>
      <name val="Calibri"/>
      <i val="1"/>
      <color rgb="005C6470"/>
      <sz val="9"/>
    </font>
    <font>
      <name val="Calibri"/>
      <b val="1"/>
      <color rgb="001A2744"/>
      <sz val="11"/>
    </font>
    <font>
      <name val="Calibri"/>
      <b val="1"/>
      <color rgb="001F6A78"/>
      <sz val="11"/>
      <u val="single"/>
    </font>
    <font>
      <name val="Calibri"/>
      <b val="1"/>
      <color rgb="001F6A78"/>
      <sz val="10"/>
      <u val="single"/>
    </font>
  </fonts>
  <fills count="8">
    <fill>
      <patternFill/>
    </fill>
    <fill>
      <patternFill patternType="gray125"/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FEF6E9"/>
      </patternFill>
    </fill>
    <fill>
      <patternFill patternType="solid">
        <fgColor rgb="00F4F2EE"/>
      </patternFill>
    </fill>
    <fill>
      <patternFill patternType="solid">
        <fgColor rgb="00FFFFFF"/>
      </patternFill>
    </fill>
    <fill>
      <patternFill patternType="solid">
        <fgColor rgb="00EAF3F4"/>
      </patternFill>
    </fill>
  </fills>
  <borders count="3">
    <border>
      <left/>
      <right/>
      <top/>
      <bottom/>
      <diagonal/>
    </border>
    <border>
      <bottom style="thin">
        <color rgb="00E5E1D8"/>
      </bottom>
    </border>
    <border>
      <top style="medium">
        <color rgb="00E8943A"/>
      </top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vertical="center" wrapText="1"/>
    </xf>
    <xf numFmtId="0" fontId="4" fillId="3" borderId="0" applyAlignment="1" pivotButton="0" quotePrefix="0" xfId="0">
      <alignment vertical="center" wrapText="1"/>
    </xf>
    <xf numFmtId="0" fontId="5" fillId="4" borderId="1" applyAlignment="1" pivotButton="0" quotePrefix="0" xfId="0">
      <alignment horizontal="left" vertical="center"/>
    </xf>
    <xf numFmtId="164" fontId="5" fillId="4" borderId="1" applyAlignment="1" pivotButton="0" quotePrefix="0" xfId="0">
      <alignment horizontal="center" vertical="center"/>
    </xf>
    <xf numFmtId="3" fontId="6" fillId="5" borderId="1" applyAlignment="1" pivotButton="0" quotePrefix="0" xfId="0">
      <alignment horizontal="center" vertical="center"/>
    </xf>
    <xf numFmtId="166" fontId="7" fillId="5" borderId="1" applyAlignment="1" pivotButton="0" quotePrefix="0" xfId="0">
      <alignment horizontal="center" vertical="center"/>
    </xf>
    <xf numFmtId="165" fontId="5" fillId="4" borderId="1" applyAlignment="1" pivotButton="0" quotePrefix="0" xfId="0">
      <alignment horizontal="center" vertical="center"/>
    </xf>
    <xf numFmtId="165" fontId="6" fillId="5" borderId="1" applyAlignment="1" pivotButton="0" quotePrefix="0" xfId="0">
      <alignment horizontal="center" vertical="center"/>
    </xf>
    <xf numFmtId="3" fontId="6" fillId="6" borderId="1" applyAlignment="1" pivotButton="0" quotePrefix="0" xfId="0">
      <alignment horizontal="center" vertical="center"/>
    </xf>
    <xf numFmtId="166" fontId="7" fillId="6" borderId="1" applyAlignment="1" pivotButton="0" quotePrefix="0" xfId="0">
      <alignment horizontal="center" vertical="center"/>
    </xf>
    <xf numFmtId="165" fontId="6" fillId="6" borderId="1" applyAlignment="1" pivotButton="0" quotePrefix="0" xfId="0">
      <alignment horizontal="center" vertical="center"/>
    </xf>
    <xf numFmtId="0" fontId="0" fillId="2" borderId="2" pivotButton="0" quotePrefix="0" xfId="0"/>
    <xf numFmtId="0" fontId="8" fillId="2" borderId="2" applyAlignment="1" pivotButton="0" quotePrefix="0" xfId="0">
      <alignment horizontal="right" vertical="center"/>
    </xf>
    <xf numFmtId="3" fontId="8" fillId="2" borderId="2" applyAlignment="1" pivotButton="0" quotePrefix="0" xfId="0">
      <alignment horizontal="center" vertical="center"/>
    </xf>
    <xf numFmtId="166" fontId="9" fillId="2" borderId="2" applyAlignment="1" pivotButton="0" quotePrefix="0" xfId="0">
      <alignment horizontal="center" vertical="center"/>
    </xf>
    <xf numFmtId="0" fontId="4" fillId="3" borderId="0" pivotButton="0" quotePrefix="0" xfId="0"/>
    <xf numFmtId="0" fontId="10" fillId="0" borderId="0" applyAlignment="1" pivotButton="0" quotePrefix="0" xfId="0">
      <alignment vertical="center" wrapText="1"/>
    </xf>
    <xf numFmtId="3" fontId="5" fillId="4" borderId="1" applyAlignment="1" pivotButton="0" quotePrefix="0" xfId="0">
      <alignment horizontal="center" vertical="center"/>
    </xf>
    <xf numFmtId="0" fontId="11" fillId="2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0" fontId="12" fillId="7" borderId="0" pivotButton="0" quotePrefix="0" xfId="0"/>
    <xf numFmtId="0" fontId="13" fillId="7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leaning-service-business-job-and-route-manager/?utm_source=free_recurring_job_schedule_planner&amp;utm_medium=lite&amp;utm_campaign=cleaning_service_business_job_and_route_manager&amp;utm_content=upgrade" TargetMode="External" Id="rId1"/><Relationship Type="http://schemas.openxmlformats.org/officeDocument/2006/relationships/hyperlink" Target="https://www.ardentseller.app/?utm_source=free_recurring_job_schedule_planner&amp;utm_medium=lite&amp;utm_campaign=cleaning_service_business_job_and_route_manager&amp;utm_content=seller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5" customWidth="1" min="2" max="2"/>
    <col width="14" customWidth="1" min="3" max="3"/>
    <col width="16" customWidth="1" min="4" max="4"/>
    <col width="13" customWidth="1" min="5" max="5"/>
    <col width="11" customWidth="1" min="6" max="6"/>
    <col width="13" customWidth="1" min="7" max="7"/>
    <col width="13" customWidth="1" min="8" max="8"/>
    <col width="13" customWidth="1" min="9" max="9"/>
  </cols>
  <sheetData>
    <row r="1" ht="24" customHeight="1">
      <c r="A1" s="1" t="inlineStr">
        <is>
          <t>RECURRING JOB SCHEDULE PLANNER</t>
        </is>
      </c>
    </row>
    <row r="2" ht="58" customHeight="1">
      <c r="A2" s="2" t="inlineStr">
        <is>
          <t>A free tool from Ardent Workshop. List your recurring clients in the light-orange cells; visits a year, what each client is worth a year, and the date each is next due calculate for you. Sort by 'Next due' to build the coming week. The ten rows below are a worked example — clear them and enter your own book. (This free planner does NOT cost your visits: for what a client actually earns per hour of your day, drive time included, see the full workbook — the link is at the bottom.)</t>
        </is>
      </c>
    </row>
    <row r="4" ht="20" customHeight="1">
      <c r="A4" s="3" t="inlineStr">
        <is>
          <t>YOUR BOOK  ·  what it bills a year, and who is due next</t>
        </is>
      </c>
    </row>
    <row r="5" ht="28" customHeight="1">
      <c r="A5" s="4" t="inlineStr">
        <is>
          <t>Client / property</t>
        </is>
      </c>
      <c r="B5" s="4" t="inlineStr">
        <is>
          <t>Route / zone</t>
        </is>
      </c>
      <c r="C5" s="4" t="inlineStr">
        <is>
          <t>Service day</t>
        </is>
      </c>
      <c r="D5" s="4" t="inlineStr">
        <is>
          <t>Frequency</t>
        </is>
      </c>
      <c r="E5" s="4" t="inlineStr">
        <is>
          <t>Price / visit</t>
        </is>
      </c>
      <c r="F5" s="4" t="inlineStr">
        <is>
          <t>Visits / yr</t>
        </is>
      </c>
      <c r="G5" s="4" t="inlineStr">
        <is>
          <t>Revenue / yr</t>
        </is>
      </c>
      <c r="H5" s="4" t="inlineStr">
        <is>
          <t>Last visit</t>
        </is>
      </c>
      <c r="I5" s="4" t="inlineStr">
        <is>
          <t>Next due</t>
        </is>
      </c>
    </row>
    <row r="6" ht="18" customHeight="1">
      <c r="A6" s="5" t="inlineStr">
        <is>
          <t>Alvarez Residence</t>
        </is>
      </c>
      <c r="B6" s="5" t="inlineStr">
        <is>
          <t>Riverside</t>
        </is>
      </c>
      <c r="C6" s="5" t="inlineStr">
        <is>
          <t>Monday</t>
        </is>
      </c>
      <c r="D6" s="5" t="inlineStr">
        <is>
          <t>Every 2 weeks</t>
        </is>
      </c>
      <c r="E6" s="6" t="n">
        <v>225</v>
      </c>
      <c r="F6" s="7">
        <f>IF($D6="","",IFERROR(VLOOKUP($D6,$A$35:$C$48,2,FALSE),""))</f>
        <v/>
      </c>
      <c r="G6" s="8">
        <f>IF(OR($E6="",$F6=""),"",$E6*$F6)</f>
        <v/>
      </c>
      <c r="H6" s="9">
        <f>TODAY()-17</f>
        <v/>
      </c>
      <c r="I6" s="10">
        <f>IF(OR($H6="",$D6=""),"",IF(IFERROR(VLOOKUP($D6,$A$35:$C$48,3,FALSE),0)=0,"—",$H6+VLOOKUP($D6,$A$35:$C$48,3,FALSE)))</f>
        <v/>
      </c>
    </row>
    <row r="7" ht="18" customHeight="1">
      <c r="A7" s="5" t="inlineStr">
        <is>
          <t>Bennett Family Home</t>
        </is>
      </c>
      <c r="B7" s="5" t="inlineStr">
        <is>
          <t>Riverside</t>
        </is>
      </c>
      <c r="C7" s="5" t="inlineStr">
        <is>
          <t>Thursday</t>
        </is>
      </c>
      <c r="D7" s="5" t="inlineStr">
        <is>
          <t>Every 2 weeks</t>
        </is>
      </c>
      <c r="E7" s="6" t="n">
        <v>175</v>
      </c>
      <c r="F7" s="11">
        <f>IF($D7="","",IFERROR(VLOOKUP($D7,$A$35:$C$48,2,FALSE),""))</f>
        <v/>
      </c>
      <c r="G7" s="12">
        <f>IF(OR($E7="",$F7=""),"",$E7*$F7)</f>
        <v/>
      </c>
      <c r="H7" s="9">
        <f>TODAY()-15</f>
        <v/>
      </c>
      <c r="I7" s="13">
        <f>IF(OR($H7="",$D7=""),"",IF(IFERROR(VLOOKUP($D7,$A$35:$C$48,3,FALSE),0)=0,"—",$H7+VLOOKUP($D7,$A$35:$C$48,3,FALSE)))</f>
        <v/>
      </c>
    </row>
    <row r="8" ht="18" customHeight="1">
      <c r="A8" s="5" t="inlineStr">
        <is>
          <t>Cortez Townhome</t>
        </is>
      </c>
      <c r="B8" s="5" t="inlineStr">
        <is>
          <t>Riverside</t>
        </is>
      </c>
      <c r="C8" s="5" t="inlineStr">
        <is>
          <t>Monday</t>
        </is>
      </c>
      <c r="D8" s="5" t="inlineStr">
        <is>
          <t>Weekly</t>
        </is>
      </c>
      <c r="E8" s="6" t="n">
        <v>80</v>
      </c>
      <c r="F8" s="7">
        <f>IF($D8="","",IFERROR(VLOOKUP($D8,$A$35:$C$48,2,FALSE),""))</f>
        <v/>
      </c>
      <c r="G8" s="8">
        <f>IF(OR($E8="",$F8=""),"",$E8*$F8)</f>
        <v/>
      </c>
      <c r="H8" s="9">
        <f>TODAY()-5</f>
        <v/>
      </c>
      <c r="I8" s="10">
        <f>IF(OR($H8="",$D8=""),"",IF(IFERROR(VLOOKUP($D8,$A$35:$C$48,3,FALSE),0)=0,"—",$H8+VLOOKUP($D8,$A$35:$C$48,3,FALSE)))</f>
        <v/>
      </c>
    </row>
    <row r="9" ht="18" customHeight="1">
      <c r="A9" s="5" t="inlineStr">
        <is>
          <t>Harborview Dental Office</t>
        </is>
      </c>
      <c r="B9" s="5" t="inlineStr">
        <is>
          <t>Old Town</t>
        </is>
      </c>
      <c r="C9" s="5" t="inlineStr">
        <is>
          <t>Tuesday</t>
        </is>
      </c>
      <c r="D9" s="5" t="inlineStr">
        <is>
          <t>Weekly</t>
        </is>
      </c>
      <c r="E9" s="6" t="n">
        <v>245</v>
      </c>
      <c r="F9" s="11">
        <f>IF($D9="","",IFERROR(VLOOKUP($D9,$A$35:$C$48,2,FALSE),""))</f>
        <v/>
      </c>
      <c r="G9" s="12">
        <f>IF(OR($E9="",$F9=""),"",$E9*$F9)</f>
        <v/>
      </c>
      <c r="H9" s="9">
        <f>TODAY()-3</f>
        <v/>
      </c>
      <c r="I9" s="13">
        <f>IF(OR($H9="",$D9=""),"",IF(IFERROR(VLOOKUP($D9,$A$35:$C$48,3,FALSE),0)=0,"—",$H9+VLOOKUP($D9,$A$35:$C$48,3,FALSE)))</f>
        <v/>
      </c>
    </row>
    <row r="10" ht="18" customHeight="1">
      <c r="A10" s="5" t="inlineStr">
        <is>
          <t>Old Town Law Office</t>
        </is>
      </c>
      <c r="B10" s="5" t="inlineStr">
        <is>
          <t>Old Town</t>
        </is>
      </c>
      <c r="C10" s="5" t="inlineStr">
        <is>
          <t>Tuesday</t>
        </is>
      </c>
      <c r="D10" s="5" t="inlineStr">
        <is>
          <t>Weekly</t>
        </is>
      </c>
      <c r="E10" s="6" t="n">
        <v>160</v>
      </c>
      <c r="F10" s="7">
        <f>IF($D10="","",IFERROR(VLOOKUP($D10,$A$35:$C$48,2,FALSE),""))</f>
        <v/>
      </c>
      <c r="G10" s="8">
        <f>IF(OR($E10="",$F10=""),"",$E10*$F10)</f>
        <v/>
      </c>
      <c r="H10" s="9">
        <f>TODAY()-1</f>
        <v/>
      </c>
      <c r="I10" s="10">
        <f>IF(OR($H10="",$D10=""),"",IF(IFERROR(VLOOKUP($D10,$A$35:$C$48,3,FALSE),0)=0,"—",$H10+VLOOKUP($D10,$A$35:$C$48,3,FALSE)))</f>
        <v/>
      </c>
    </row>
    <row r="11" ht="18" customHeight="1">
      <c r="A11" s="5" t="inlineStr">
        <is>
          <t>Nguyen Residence</t>
        </is>
      </c>
      <c r="B11" s="5" t="inlineStr">
        <is>
          <t>Westgate</t>
        </is>
      </c>
      <c r="C11" s="5" t="inlineStr">
        <is>
          <t>Wednesday</t>
        </is>
      </c>
      <c r="D11" s="5" t="inlineStr">
        <is>
          <t>Every 4 weeks</t>
        </is>
      </c>
      <c r="E11" s="6" t="n">
        <v>460</v>
      </c>
      <c r="F11" s="11">
        <f>IF($D11="","",IFERROR(VLOOKUP($D11,$A$35:$C$48,2,FALSE),""))</f>
        <v/>
      </c>
      <c r="G11" s="12">
        <f>IF(OR($E11="",$F11=""),"",$E11*$F11)</f>
        <v/>
      </c>
      <c r="H11" s="9">
        <f>TODAY()-19</f>
        <v/>
      </c>
      <c r="I11" s="13">
        <f>IF(OR($H11="",$D11=""),"",IF(IFERROR(VLOOKUP($D11,$A$35:$C$48,3,FALSE),0)=0,"—",$H11+VLOOKUP($D11,$A$35:$C$48,3,FALSE)))</f>
        <v/>
      </c>
    </row>
    <row r="12" ht="18" customHeight="1">
      <c r="A12" s="5" t="inlineStr">
        <is>
          <t>Pinehurst Short-Stay Turnover</t>
        </is>
      </c>
      <c r="B12" s="5" t="inlineStr">
        <is>
          <t>Westgate</t>
        </is>
      </c>
      <c r="C12" s="5" t="inlineStr">
        <is>
          <t>Wednesday</t>
        </is>
      </c>
      <c r="D12" s="5" t="inlineStr">
        <is>
          <t>Weekly</t>
        </is>
      </c>
      <c r="E12" s="6" t="n">
        <v>165</v>
      </c>
      <c r="F12" s="7">
        <f>IF($D12="","",IFERROR(VLOOKUP($D12,$A$35:$C$48,2,FALSE),""))</f>
        <v/>
      </c>
      <c r="G12" s="8">
        <f>IF(OR($E12="",$F12=""),"",$E12*$F12)</f>
        <v/>
      </c>
      <c r="H12" s="9">
        <f>TODAY()-1</f>
        <v/>
      </c>
      <c r="I12" s="10">
        <f>IF(OR($H12="",$D12=""),"",IF(IFERROR(VLOOKUP($D12,$A$35:$C$48,3,FALSE),0)=0,"—",$H12+VLOOKUP($D12,$A$35:$C$48,3,FALSE)))</f>
        <v/>
      </c>
    </row>
    <row r="13" ht="18" customHeight="1">
      <c r="A13" s="5" t="inlineStr">
        <is>
          <t>Riverbend Clinic</t>
        </is>
      </c>
      <c r="B13" s="5" t="inlineStr">
        <is>
          <t>North Loop</t>
        </is>
      </c>
      <c r="C13" s="5" t="inlineStr">
        <is>
          <t>Thursday</t>
        </is>
      </c>
      <c r="D13" s="5" t="inlineStr">
        <is>
          <t>Every 2 weeks</t>
        </is>
      </c>
      <c r="E13" s="6" t="n">
        <v>450</v>
      </c>
      <c r="F13" s="11">
        <f>IF($D13="","",IFERROR(VLOOKUP($D13,$A$35:$C$48,2,FALSE),""))</f>
        <v/>
      </c>
      <c r="G13" s="12">
        <f>IF(OR($E13="",$F13=""),"",$E13*$F13)</f>
        <v/>
      </c>
      <c r="H13" s="9">
        <f>TODAY()-13</f>
        <v/>
      </c>
      <c r="I13" s="13">
        <f>IF(OR($H13="",$D13=""),"",IF(IFERROR(VLOOKUP($D13,$A$35:$C$48,3,FALSE),0)=0,"—",$H13+VLOOKUP($D13,$A$35:$C$48,3,FALSE)))</f>
        <v/>
      </c>
    </row>
    <row r="14" ht="18" customHeight="1">
      <c r="A14" s="5" t="inlineStr">
        <is>
          <t>Sunnyside Daycare</t>
        </is>
      </c>
      <c r="B14" s="5" t="inlineStr">
        <is>
          <t>North Loop</t>
        </is>
      </c>
      <c r="C14" s="5" t="inlineStr">
        <is>
          <t>Thursday</t>
        </is>
      </c>
      <c r="D14" s="5" t="inlineStr">
        <is>
          <t>Weekly</t>
        </is>
      </c>
      <c r="E14" s="6" t="n">
        <v>365</v>
      </c>
      <c r="F14" s="7">
        <f>IF($D14="","",IFERROR(VLOOKUP($D14,$A$35:$C$48,2,FALSE),""))</f>
        <v/>
      </c>
      <c r="G14" s="8">
        <f>IF(OR($E14="",$F14=""),"",$E14*$F14)</f>
        <v/>
      </c>
      <c r="H14" s="9">
        <f>TODAY()-4</f>
        <v/>
      </c>
      <c r="I14" s="10">
        <f>IF(OR($H14="",$D14=""),"",IF(IFERROR(VLOOKUP($D14,$A$35:$C$48,3,FALSE),0)=0,"—",$H14+VLOOKUP($D14,$A$35:$C$48,3,FALSE)))</f>
        <v/>
      </c>
    </row>
    <row r="15" ht="18" customHeight="1">
      <c r="A15" s="5" t="inlineStr">
        <is>
          <t>Whitaker Estate</t>
        </is>
      </c>
      <c r="B15" s="5" t="inlineStr">
        <is>
          <t>Airport Park</t>
        </is>
      </c>
      <c r="C15" s="5" t="inlineStr">
        <is>
          <t>Friday</t>
        </is>
      </c>
      <c r="D15" s="5" t="inlineStr">
        <is>
          <t>Every 4 weeks</t>
        </is>
      </c>
      <c r="E15" s="6" t="n">
        <v>450</v>
      </c>
      <c r="F15" s="11">
        <f>IF($D15="","",IFERROR(VLOOKUP($D15,$A$35:$C$48,2,FALSE),""))</f>
        <v/>
      </c>
      <c r="G15" s="12">
        <f>IF(OR($E15="",$F15=""),"",$E15*$F15)</f>
        <v/>
      </c>
      <c r="H15" s="9">
        <f>TODAY()-23</f>
        <v/>
      </c>
      <c r="I15" s="13">
        <f>IF(OR($H15="",$D15=""),"",IF(IFERROR(VLOOKUP($D15,$A$35:$C$48,3,FALSE),0)=0,"—",$H15+VLOOKUP($D15,$A$35:$C$48,3,FALSE)))</f>
        <v/>
      </c>
    </row>
    <row r="16" ht="18" customHeight="1">
      <c r="A16" s="5" t="n"/>
      <c r="B16" s="5" t="n"/>
      <c r="C16" s="5" t="n"/>
      <c r="D16" s="5" t="n"/>
      <c r="E16" s="6" t="n"/>
      <c r="F16" s="7">
        <f>IF($D16="","",IFERROR(VLOOKUP($D16,$A$35:$C$48,2,FALSE),""))</f>
        <v/>
      </c>
      <c r="G16" s="8">
        <f>IF(OR($E16="",$F16=""),"",$E16*$F16)</f>
        <v/>
      </c>
      <c r="H16" s="9" t="n"/>
      <c r="I16" s="10">
        <f>IF(OR($H16="",$D16=""),"",IF(IFERROR(VLOOKUP($D16,$A$35:$C$48,3,FALSE),0)=0,"—",$H16+VLOOKUP($D16,$A$35:$C$48,3,FALSE)))</f>
        <v/>
      </c>
    </row>
    <row r="17" ht="18" customHeight="1">
      <c r="A17" s="5" t="n"/>
      <c r="B17" s="5" t="n"/>
      <c r="C17" s="5" t="n"/>
      <c r="D17" s="5" t="n"/>
      <c r="E17" s="6" t="n"/>
      <c r="F17" s="11">
        <f>IF($D17="","",IFERROR(VLOOKUP($D17,$A$35:$C$48,2,FALSE),""))</f>
        <v/>
      </c>
      <c r="G17" s="12">
        <f>IF(OR($E17="",$F17=""),"",$E17*$F17)</f>
        <v/>
      </c>
      <c r="H17" s="9" t="n"/>
      <c r="I17" s="13">
        <f>IF(OR($H17="",$D17=""),"",IF(IFERROR(VLOOKUP($D17,$A$35:$C$48,3,FALSE),0)=0,"—",$H17+VLOOKUP($D17,$A$35:$C$48,3,FALSE)))</f>
        <v/>
      </c>
    </row>
    <row r="18" ht="18" customHeight="1">
      <c r="A18" s="5" t="n"/>
      <c r="B18" s="5" t="n"/>
      <c r="C18" s="5" t="n"/>
      <c r="D18" s="5" t="n"/>
      <c r="E18" s="6" t="n"/>
      <c r="F18" s="7">
        <f>IF($D18="","",IFERROR(VLOOKUP($D18,$A$35:$C$48,2,FALSE),""))</f>
        <v/>
      </c>
      <c r="G18" s="8">
        <f>IF(OR($E18="",$F18=""),"",$E18*$F18)</f>
        <v/>
      </c>
      <c r="H18" s="9" t="n"/>
      <c r="I18" s="10">
        <f>IF(OR($H18="",$D18=""),"",IF(IFERROR(VLOOKUP($D18,$A$35:$C$48,3,FALSE),0)=0,"—",$H18+VLOOKUP($D18,$A$35:$C$48,3,FALSE)))</f>
        <v/>
      </c>
    </row>
    <row r="19" ht="18" customHeight="1">
      <c r="A19" s="5" t="n"/>
      <c r="B19" s="5" t="n"/>
      <c r="C19" s="5" t="n"/>
      <c r="D19" s="5" t="n"/>
      <c r="E19" s="6" t="n"/>
      <c r="F19" s="11">
        <f>IF($D19="","",IFERROR(VLOOKUP($D19,$A$35:$C$48,2,FALSE),""))</f>
        <v/>
      </c>
      <c r="G19" s="12">
        <f>IF(OR($E19="",$F19=""),"",$E19*$F19)</f>
        <v/>
      </c>
      <c r="H19" s="9" t="n"/>
      <c r="I19" s="13">
        <f>IF(OR($H19="",$D19=""),"",IF(IFERROR(VLOOKUP($D19,$A$35:$C$48,3,FALSE),0)=0,"—",$H19+VLOOKUP($D19,$A$35:$C$48,3,FALSE)))</f>
        <v/>
      </c>
    </row>
    <row r="20" ht="18" customHeight="1">
      <c r="A20" s="5" t="n"/>
      <c r="B20" s="5" t="n"/>
      <c r="C20" s="5" t="n"/>
      <c r="D20" s="5" t="n"/>
      <c r="E20" s="6" t="n"/>
      <c r="F20" s="7">
        <f>IF($D20="","",IFERROR(VLOOKUP($D20,$A$35:$C$48,2,FALSE),""))</f>
        <v/>
      </c>
      <c r="G20" s="8">
        <f>IF(OR($E20="",$F20=""),"",$E20*$F20)</f>
        <v/>
      </c>
      <c r="H20" s="9" t="n"/>
      <c r="I20" s="10">
        <f>IF(OR($H20="",$D20=""),"",IF(IFERROR(VLOOKUP($D20,$A$35:$C$48,3,FALSE),0)=0,"—",$H20+VLOOKUP($D20,$A$35:$C$48,3,FALSE)))</f>
        <v/>
      </c>
    </row>
    <row r="21" ht="18" customHeight="1">
      <c r="A21" s="5" t="n"/>
      <c r="B21" s="5" t="n"/>
      <c r="C21" s="5" t="n"/>
      <c r="D21" s="5" t="n"/>
      <c r="E21" s="6" t="n"/>
      <c r="F21" s="11">
        <f>IF($D21="","",IFERROR(VLOOKUP($D21,$A$35:$C$48,2,FALSE),""))</f>
        <v/>
      </c>
      <c r="G21" s="12">
        <f>IF(OR($E21="",$F21=""),"",$E21*$F21)</f>
        <v/>
      </c>
      <c r="H21" s="9" t="n"/>
      <c r="I21" s="13">
        <f>IF(OR($H21="",$D21=""),"",IF(IFERROR(VLOOKUP($D21,$A$35:$C$48,3,FALSE),0)=0,"—",$H21+VLOOKUP($D21,$A$35:$C$48,3,FALSE)))</f>
        <v/>
      </c>
    </row>
    <row r="22" ht="18" customHeight="1">
      <c r="A22" s="5" t="n"/>
      <c r="B22" s="5" t="n"/>
      <c r="C22" s="5" t="n"/>
      <c r="D22" s="5" t="n"/>
      <c r="E22" s="6" t="n"/>
      <c r="F22" s="7">
        <f>IF($D22="","",IFERROR(VLOOKUP($D22,$A$35:$C$48,2,FALSE),""))</f>
        <v/>
      </c>
      <c r="G22" s="8">
        <f>IF(OR($E22="",$F22=""),"",$E22*$F22)</f>
        <v/>
      </c>
      <c r="H22" s="9" t="n"/>
      <c r="I22" s="10">
        <f>IF(OR($H22="",$D22=""),"",IF(IFERROR(VLOOKUP($D22,$A$35:$C$48,3,FALSE),0)=0,"—",$H22+VLOOKUP($D22,$A$35:$C$48,3,FALSE)))</f>
        <v/>
      </c>
    </row>
    <row r="23" ht="18" customHeight="1">
      <c r="A23" s="5" t="n"/>
      <c r="B23" s="5" t="n"/>
      <c r="C23" s="5" t="n"/>
      <c r="D23" s="5" t="n"/>
      <c r="E23" s="6" t="n"/>
      <c r="F23" s="11">
        <f>IF($D23="","",IFERROR(VLOOKUP($D23,$A$35:$C$48,2,FALSE),""))</f>
        <v/>
      </c>
      <c r="G23" s="12">
        <f>IF(OR($E23="",$F23=""),"",$E23*$F23)</f>
        <v/>
      </c>
      <c r="H23" s="9" t="n"/>
      <c r="I23" s="13">
        <f>IF(OR($H23="",$D23=""),"",IF(IFERROR(VLOOKUP($D23,$A$35:$C$48,3,FALSE),0)=0,"—",$H23+VLOOKUP($D23,$A$35:$C$48,3,FALSE)))</f>
        <v/>
      </c>
    </row>
    <row r="24" ht="18" customHeight="1">
      <c r="A24" s="5" t="n"/>
      <c r="B24" s="5" t="n"/>
      <c r="C24" s="5" t="n"/>
      <c r="D24" s="5" t="n"/>
      <c r="E24" s="6" t="n"/>
      <c r="F24" s="7">
        <f>IF($D24="","",IFERROR(VLOOKUP($D24,$A$35:$C$48,2,FALSE),""))</f>
        <v/>
      </c>
      <c r="G24" s="8">
        <f>IF(OR($E24="",$F24=""),"",$E24*$F24)</f>
        <v/>
      </c>
      <c r="H24" s="9" t="n"/>
      <c r="I24" s="10">
        <f>IF(OR($H24="",$D24=""),"",IF(IFERROR(VLOOKUP($D24,$A$35:$C$48,3,FALSE),0)=0,"—",$H24+VLOOKUP($D24,$A$35:$C$48,3,FALSE)))</f>
        <v/>
      </c>
    </row>
    <row r="25" ht="18" customHeight="1">
      <c r="A25" s="5" t="n"/>
      <c r="B25" s="5" t="n"/>
      <c r="C25" s="5" t="n"/>
      <c r="D25" s="5" t="n"/>
      <c r="E25" s="6" t="n"/>
      <c r="F25" s="11">
        <f>IF($D25="","",IFERROR(VLOOKUP($D25,$A$35:$C$48,2,FALSE),""))</f>
        <v/>
      </c>
      <c r="G25" s="12">
        <f>IF(OR($E25="",$F25=""),"",$E25*$F25)</f>
        <v/>
      </c>
      <c r="H25" s="9" t="n"/>
      <c r="I25" s="13">
        <f>IF(OR($H25="",$D25=""),"",IF(IFERROR(VLOOKUP($D25,$A$35:$C$48,3,FALSE),0)=0,"—",$H25+VLOOKUP($D25,$A$35:$C$48,3,FALSE)))</f>
        <v/>
      </c>
    </row>
    <row r="26" ht="18" customHeight="1">
      <c r="A26" s="5" t="n"/>
      <c r="B26" s="5" t="n"/>
      <c r="C26" s="5" t="n"/>
      <c r="D26" s="5" t="n"/>
      <c r="E26" s="6" t="n"/>
      <c r="F26" s="7">
        <f>IF($D26="","",IFERROR(VLOOKUP($D26,$A$35:$C$48,2,FALSE),""))</f>
        <v/>
      </c>
      <c r="G26" s="8">
        <f>IF(OR($E26="",$F26=""),"",$E26*$F26)</f>
        <v/>
      </c>
      <c r="H26" s="9" t="n"/>
      <c r="I26" s="10">
        <f>IF(OR($H26="",$D26=""),"",IF(IFERROR(VLOOKUP($D26,$A$35:$C$48,3,FALSE),0)=0,"—",$H26+VLOOKUP($D26,$A$35:$C$48,3,FALSE)))</f>
        <v/>
      </c>
    </row>
    <row r="27" ht="18" customHeight="1">
      <c r="A27" s="5" t="n"/>
      <c r="B27" s="5" t="n"/>
      <c r="C27" s="5" t="n"/>
      <c r="D27" s="5" t="n"/>
      <c r="E27" s="6" t="n"/>
      <c r="F27" s="11">
        <f>IF($D27="","",IFERROR(VLOOKUP($D27,$A$35:$C$48,2,FALSE),""))</f>
        <v/>
      </c>
      <c r="G27" s="12">
        <f>IF(OR($E27="",$F27=""),"",$E27*$F27)</f>
        <v/>
      </c>
      <c r="H27" s="9" t="n"/>
      <c r="I27" s="13">
        <f>IF(OR($H27="",$D27=""),"",IF(IFERROR(VLOOKUP($D27,$A$35:$C$48,3,FALSE),0)=0,"—",$H27+VLOOKUP($D27,$A$35:$C$48,3,FALSE)))</f>
        <v/>
      </c>
    </row>
    <row r="28" ht="18" customHeight="1">
      <c r="A28" s="5" t="n"/>
      <c r="B28" s="5" t="n"/>
      <c r="C28" s="5" t="n"/>
      <c r="D28" s="5" t="n"/>
      <c r="E28" s="6" t="n"/>
      <c r="F28" s="7">
        <f>IF($D28="","",IFERROR(VLOOKUP($D28,$A$35:$C$48,2,FALSE),""))</f>
        <v/>
      </c>
      <c r="G28" s="8">
        <f>IF(OR($E28="",$F28=""),"",$E28*$F28)</f>
        <v/>
      </c>
      <c r="H28" s="9" t="n"/>
      <c r="I28" s="10">
        <f>IF(OR($H28="",$D28=""),"",IF(IFERROR(VLOOKUP($D28,$A$35:$C$48,3,FALSE),0)=0,"—",$H28+VLOOKUP($D28,$A$35:$C$48,3,FALSE)))</f>
        <v/>
      </c>
    </row>
    <row r="29" ht="18" customHeight="1">
      <c r="A29" s="5" t="n"/>
      <c r="B29" s="5" t="n"/>
      <c r="C29" s="5" t="n"/>
      <c r="D29" s="5" t="n"/>
      <c r="E29" s="6" t="n"/>
      <c r="F29" s="11">
        <f>IF($D29="","",IFERROR(VLOOKUP($D29,$A$35:$C$48,2,FALSE),""))</f>
        <v/>
      </c>
      <c r="G29" s="12">
        <f>IF(OR($E29="",$F29=""),"",$E29*$F29)</f>
        <v/>
      </c>
      <c r="H29" s="9" t="n"/>
      <c r="I29" s="13">
        <f>IF(OR($H29="",$D29=""),"",IF(IFERROR(VLOOKUP($D29,$A$35:$C$48,3,FALSE),0)=0,"—",$H29+VLOOKUP($D29,$A$35:$C$48,3,FALSE)))</f>
        <v/>
      </c>
    </row>
    <row r="30" ht="24" customHeight="1">
      <c r="A30" s="14" t="n"/>
      <c r="B30" s="14" t="n"/>
      <c r="C30" s="14" t="n"/>
      <c r="D30" s="15" t="inlineStr">
        <is>
          <t>Your book →</t>
        </is>
      </c>
      <c r="E30" s="14" t="n"/>
      <c r="F30" s="16">
        <f>SUM(F6:F29)</f>
        <v/>
      </c>
      <c r="G30" s="17">
        <f>SUM(G6:G29)</f>
        <v/>
      </c>
      <c r="H30" s="14" t="n"/>
      <c r="I30" s="14" t="n"/>
    </row>
    <row r="32" ht="32" customHeight="1">
      <c r="A32" s="2" t="inlineStr">
        <is>
          <t>Visits a year and annual revenue at today's price and cadence. What this free planner cannot tell you is whether any of it is profitable — that needs your cost per hour and the drive time each stop consumes.</t>
        </is>
      </c>
    </row>
    <row r="34" ht="22" customHeight="1">
      <c r="A34" s="18" t="inlineStr">
        <is>
          <t>Frequency</t>
        </is>
      </c>
      <c r="B34" s="18" t="inlineStr">
        <is>
          <t>Visits / year</t>
        </is>
      </c>
      <c r="C34" s="18" t="inlineStr">
        <is>
          <t>Days between</t>
        </is>
      </c>
      <c r="D34" s="19" t="inlineStr">
        <is>
          <t>The table the planner looks up. Add your own cadence in a blank row and it appears in the dropdown.</t>
        </is>
      </c>
    </row>
    <row r="35" ht="17" customHeight="1">
      <c r="A35" s="5" t="inlineStr">
        <is>
          <t>Weekly</t>
        </is>
      </c>
      <c r="B35" s="20" t="n">
        <v>52</v>
      </c>
      <c r="C35" s="20" t="n">
        <v>7</v>
      </c>
    </row>
    <row r="36" ht="17" customHeight="1">
      <c r="A36" s="5" t="inlineStr">
        <is>
          <t>Twice a month</t>
        </is>
      </c>
      <c r="B36" s="20" t="n">
        <v>24</v>
      </c>
      <c r="C36" s="20" t="n">
        <v>15</v>
      </c>
    </row>
    <row r="37" ht="17" customHeight="1">
      <c r="A37" s="5" t="inlineStr">
        <is>
          <t>Every 2 weeks</t>
        </is>
      </c>
      <c r="B37" s="20" t="n">
        <v>26</v>
      </c>
      <c r="C37" s="20" t="n">
        <v>14</v>
      </c>
    </row>
    <row r="38" ht="17" customHeight="1">
      <c r="A38" s="5" t="inlineStr">
        <is>
          <t>Every 3 weeks</t>
        </is>
      </c>
      <c r="B38" s="20" t="n">
        <v>17</v>
      </c>
      <c r="C38" s="20" t="n">
        <v>21</v>
      </c>
    </row>
    <row r="39" ht="17" customHeight="1">
      <c r="A39" s="5" t="inlineStr">
        <is>
          <t>Every 4 weeks</t>
        </is>
      </c>
      <c r="B39" s="20" t="n">
        <v>13</v>
      </c>
      <c r="C39" s="20" t="n">
        <v>28</v>
      </c>
    </row>
    <row r="40" ht="17" customHeight="1">
      <c r="A40" s="5" t="inlineStr">
        <is>
          <t>Monthly</t>
        </is>
      </c>
      <c r="B40" s="20" t="n">
        <v>12</v>
      </c>
      <c r="C40" s="20" t="n">
        <v>30</v>
      </c>
    </row>
    <row r="41" ht="17" customHeight="1">
      <c r="A41" s="5" t="inlineStr">
        <is>
          <t>Every 2 months</t>
        </is>
      </c>
      <c r="B41" s="20" t="n">
        <v>6</v>
      </c>
      <c r="C41" s="20" t="n">
        <v>61</v>
      </c>
    </row>
    <row r="42" ht="17" customHeight="1">
      <c r="A42" s="5" t="inlineStr">
        <is>
          <t>Quarterly</t>
        </is>
      </c>
      <c r="B42" s="20" t="n">
        <v>4</v>
      </c>
      <c r="C42" s="20" t="n">
        <v>91</v>
      </c>
    </row>
    <row r="43" ht="17" customHeight="1">
      <c r="A43" s="5" t="inlineStr">
        <is>
          <t>Twice a year</t>
        </is>
      </c>
      <c r="B43" s="20" t="n">
        <v>2</v>
      </c>
      <c r="C43" s="20" t="n">
        <v>182</v>
      </c>
    </row>
    <row r="44" ht="17" customHeight="1">
      <c r="A44" s="5" t="inlineStr">
        <is>
          <t>One-off</t>
        </is>
      </c>
      <c r="B44" s="20" t="n">
        <v>1</v>
      </c>
      <c r="C44" s="20" t="n">
        <v>0</v>
      </c>
    </row>
    <row r="45" ht="17" customHeight="1">
      <c r="A45" s="5" t="n"/>
      <c r="B45" s="20" t="n"/>
      <c r="C45" s="20" t="n"/>
    </row>
    <row r="46" ht="17" customHeight="1">
      <c r="A46" s="5" t="n"/>
      <c r="B46" s="20" t="n"/>
      <c r="C46" s="20" t="n"/>
    </row>
    <row r="47" ht="17" customHeight="1">
      <c r="A47" s="5" t="n"/>
      <c r="B47" s="20" t="n"/>
      <c r="C47" s="20" t="n"/>
    </row>
    <row r="48" ht="17" customHeight="1">
      <c r="A48" s="5" t="n"/>
      <c r="B48" s="20" t="n"/>
      <c r="C48" s="20" t="n"/>
    </row>
    <row r="50">
      <c r="A50" s="21" t="inlineStr">
        <is>
          <t>WHAT THE FULL WORKBOOK ADDS</t>
        </is>
      </c>
    </row>
    <row r="51" ht="76" customHeight="1">
      <c r="A51" s="22" t="inlineStr">
        <is>
          <t>The Cleaning &amp; Service-Business Job &amp; Route Manager works out what an hour of your own time costs — overhead, the van, and the pay you need — then charges every visit its real clock hours, drive time included, plus crew and supplies. It returns profit, margin, dollars per hour of your day and a colored status on every client; rolls your route up by service day and by zone into route density; builds quotes from cost; costs your supplies per use; logs what each visit really took; and tells you whether the book fills the year your rate assumes. Nine connected tabs, four guides, four printable sheets — in Excel, Google Sheets, or LibreOffice.</t>
        </is>
      </c>
    </row>
    <row r="52" ht="22" customHeight="1">
      <c r="A52" s="23" t="inlineStr">
        <is>
          <t>➜  Get the full workbook at ardentworkshop.com</t>
        </is>
      </c>
    </row>
    <row r="53" ht="20" customHeight="1">
      <c r="A53" s="24" t="inlineStr">
        <is>
          <t>➜  Outgrowing a spreadsheet? Try Ardent Seller free</t>
        </is>
      </c>
    </row>
    <row r="55" ht="30" customHeight="1">
      <c r="A55" s="25" t="inlineStr">
        <is>
          <t>Every figure in the example is illustrative. A business reference, not licensed tax, accounting, legal, or employment advice. © Ardent Workshop LLC. Free to use; please don't resell or redistribute.</t>
        </is>
      </c>
    </row>
  </sheetData>
  <mergeCells count="10">
    <mergeCell ref="A52:I52"/>
    <mergeCell ref="D34:I34"/>
    <mergeCell ref="A2:I2"/>
    <mergeCell ref="A51:I51"/>
    <mergeCell ref="A32:I32"/>
    <mergeCell ref="A1:I1"/>
    <mergeCell ref="A53:I53"/>
    <mergeCell ref="A55:I55"/>
    <mergeCell ref="A50:I50"/>
    <mergeCell ref="A4:I4"/>
  </mergeCells>
  <dataValidations count="1">
    <dataValidation sqref="D6:D29" showDropDown="0" showInputMessage="0" showErrorMessage="0" allowBlank="1" type="list">
      <formula1>$A$35:$A$48</formula1>
    </dataValidation>
  </dataValidations>
  <hyperlinks>
    <hyperlink xmlns:r="http://schemas.openxmlformats.org/officeDocument/2006/relationships" ref="A52" r:id="rId1"/>
    <hyperlink xmlns:r="http://schemas.openxmlformats.org/officeDocument/2006/relationships" ref="A53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Recurring Job Schedule Planner</dc:title>
  <dc:subject xmlns:dc="http://purl.org/dc/elements/1.1/">A free one-tab recurring job schedule planner for cleaning and home-service businesses: visits a year, annual revenue per client, and the next due date.</dc:subject>
  <dc:language xmlns:dc="http://purl.org/dc/elements/1.1/">en-US</dc:language>
  <dcterms:created xmlns:dcterms="http://purl.org/dc/terms/" xmlns:xsi="http://www.w3.org/2001/XMLSchema-instance" xsi:type="dcterms:W3CDTF">2026-08-05T00:00:00Z</dcterms:created>
  <dcterms:modified xmlns:dcterms="http://purl.org/dc/terms/" xmlns:xsi="http://www.w3.org/2001/XMLSchema-instance" xsi:type="dcterms:W3CDTF">2026-08-05T00:00:00Z</dcterms:modified>
  <cp:keywords>cleaning business, recurring clients, cleaning schedule, service business, job planner, free spreadsheet, Excel, Google Sheets</cp:keywords>
</cp:coreProperties>
</file>