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perating Reserve Check" sheetId="1" state="visible" r:id="rId1"/>
  </sheets>
  <definedNames/>
  <calcPr calcId="124519" fullCalcOnLoad="1"/>
</workbook>
</file>

<file path=xl/styles.xml><?xml version="1.0" encoding="utf-8"?>
<styleSheet xmlns="http://schemas.openxmlformats.org/spreadsheetml/2006/main">
  <numFmts count="2">
    <numFmt numFmtId="164" formatCode="$#,##0"/>
    <numFmt numFmtId="165" formatCode="#,##0.0"/>
  </numFmts>
  <fonts count="23">
    <font>
      <name val="Calibri"/>
      <family val="2"/>
      <color theme="1"/>
      <sz val="11"/>
      <scheme val="minor"/>
    </font>
    <font>
      <name val="Calibri"/>
      <b val="1"/>
      <color rgb="001A2744"/>
      <sz val="17"/>
    </font>
    <font>
      <name val="Calibri"/>
      <color rgb="001A2744"/>
      <sz val="11"/>
    </font>
    <font>
      <name val="Calibri"/>
      <i val="1"/>
      <color rgb="001F6A78"/>
      <sz val="10.5"/>
    </font>
    <font>
      <name val="Calibri"/>
      <b val="1"/>
      <color rgb="00FFFFFF"/>
      <sz val="10"/>
    </font>
    <font>
      <name val="Calibri"/>
      <i val="1"/>
      <color rgb="005C6470"/>
      <sz val="8"/>
    </font>
    <font>
      <name val="Calibri"/>
      <b val="1"/>
      <color rgb="001A2744"/>
      <sz val="9.5"/>
    </font>
    <font>
      <name val="Calibri"/>
      <b val="1"/>
      <color rgb="001A2744"/>
      <sz val="10"/>
    </font>
    <font>
      <name val="Calibri"/>
      <color rgb="002A2F3A"/>
      <sz val="9.5"/>
    </font>
    <font>
      <name val="Calibri"/>
      <color rgb="002A2F3A"/>
      <sz val="10"/>
    </font>
    <font>
      <name val="Calibri"/>
      <b val="1"/>
      <color rgb="002A2F3A"/>
      <sz val="9.5"/>
    </font>
    <font>
      <name val="Calibri"/>
      <color rgb="001F6A78"/>
      <sz val="10"/>
    </font>
    <font>
      <name val="Calibri"/>
      <color rgb="002A2F3A"/>
      <sz val="9"/>
    </font>
    <font>
      <name val="Calibri"/>
      <b val="1"/>
      <color rgb="00FFFFFF"/>
      <sz val="10.5"/>
    </font>
    <font>
      <name val="Calibri"/>
      <color rgb="005C6470"/>
      <sz val="8"/>
    </font>
    <font>
      <name val="Calibri"/>
      <b val="1"/>
      <color rgb="001A2744"/>
      <sz val="10.5"/>
    </font>
    <font>
      <name val="Calibri"/>
      <b val="1"/>
      <color rgb="001F6A78"/>
      <sz val="11.5"/>
    </font>
    <font>
      <name val="Calibri"/>
      <i val="1"/>
      <color rgb="005C6470"/>
      <sz val="9.5"/>
    </font>
    <font>
      <name val="Calibri"/>
      <b val="1"/>
      <color rgb="001A2744"/>
      <sz val="11"/>
    </font>
    <font>
      <name val="Calibri"/>
      <b val="1"/>
      <color rgb="001F6A78"/>
      <sz val="11"/>
    </font>
    <font>
      <name val="Calibri"/>
      <b val="1"/>
      <color rgb="002A2F3A"/>
      <sz val="10"/>
    </font>
    <font>
      <name val="Calibri"/>
      <b val="1"/>
      <color rgb="001F6A78"/>
      <sz val="14"/>
    </font>
    <font>
      <name val="Calibri"/>
      <i val="1"/>
      <color rgb="005C6470"/>
      <sz val="9"/>
    </font>
  </fonts>
  <fills count="9">
    <fill>
      <patternFill/>
    </fill>
    <fill>
      <patternFill patternType="gray125"/>
    </fill>
    <fill>
      <patternFill patternType="solid">
        <fgColor rgb="001A2744"/>
      </patternFill>
    </fill>
    <fill>
      <patternFill patternType="solid">
        <fgColor rgb="002A7F8E"/>
      </patternFill>
    </fill>
    <fill>
      <patternFill patternType="solid">
        <fgColor rgb="00F4F2EE"/>
      </patternFill>
    </fill>
    <fill>
      <patternFill patternType="solid">
        <fgColor rgb="00FDF1DD"/>
      </patternFill>
    </fill>
    <fill>
      <patternFill patternType="solid">
        <fgColor rgb="00FEF6E9"/>
      </patternFill>
    </fill>
    <fill>
      <patternFill patternType="solid">
        <fgColor rgb="00EAF3F4"/>
      </patternFill>
    </fill>
    <fill>
      <patternFill patternType="solid">
        <fgColor rgb="00FFFFFF"/>
      </patternFill>
    </fill>
  </fills>
  <borders count="9">
    <border>
      <left/>
      <right/>
      <top/>
      <bottom/>
      <diagonal/>
    </border>
    <border>
      <left style="thin">
        <color rgb="00E5E1D8"/>
      </left>
      <right style="thin">
        <color rgb="00E5E1D8"/>
      </right>
      <top style="thin">
        <color rgb="00E5E1D8"/>
      </top>
      <bottom style="thin">
        <color rgb="00E5E1D8"/>
      </bottom>
    </border>
    <border>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
      <left/>
      <right/>
      <top/>
      <bottom style="thin">
        <color rgb="00E5E1D8"/>
      </bottom>
      <diagonal/>
    </border>
    <border>
      <left style="thin">
        <color rgb="00E5E1D8"/>
      </left>
      <right style="thin">
        <color rgb="00E5E1D8"/>
      </right>
      <bottom style="thin">
        <color rgb="00E5E1D8"/>
      </bottom>
    </border>
    <border>
      <right/>
      <bottom style="thin">
        <color rgb="00E5E1D8"/>
      </bottom>
    </border>
  </borders>
  <cellStyleXfs count="1">
    <xf numFmtId="0" fontId="0" fillId="0" borderId="0"/>
  </cellStyleXfs>
  <cellXfs count="45">
    <xf numFmtId="0" fontId="0" fillId="0" borderId="0" pivotButton="0" quotePrefix="0" xfId="0"/>
    <xf numFmtId="0" fontId="1" fillId="0" borderId="0" applyAlignment="1" pivotButton="0" quotePrefix="0" xfId="0">
      <alignment vertical="center"/>
    </xf>
    <xf numFmtId="0" fontId="3" fillId="0" borderId="0" applyAlignment="1" pivotButton="0" quotePrefix="0" xfId="0">
      <alignment vertical="top" wrapText="1"/>
    </xf>
    <xf numFmtId="0" fontId="4" fillId="2" borderId="0" applyAlignment="1" pivotButton="0" quotePrefix="0" xfId="0">
      <alignment vertical="center"/>
    </xf>
    <xf numFmtId="0" fontId="4" fillId="3" borderId="0" applyAlignment="1" pivotButton="0" quotePrefix="0" xfId="0">
      <alignment horizontal="left" vertical="center" wrapText="1"/>
    </xf>
    <xf numFmtId="0" fontId="5" fillId="4" borderId="0" applyAlignment="1" pivotButton="0" quotePrefix="0" xfId="0">
      <alignment vertical="top" wrapText="1"/>
    </xf>
    <xf numFmtId="0" fontId="6" fillId="5" borderId="0" applyAlignment="1" pivotButton="0" quotePrefix="0" xfId="0">
      <alignment vertical="center" wrapText="1"/>
    </xf>
    <xf numFmtId="0" fontId="7" fillId="6" borderId="1" applyAlignment="1" pivotButton="0" quotePrefix="0" xfId="0">
      <alignment vertical="center" wrapText="1"/>
    </xf>
    <xf numFmtId="0" fontId="8" fillId="6" borderId="1" applyAlignment="1" pivotButton="0" quotePrefix="0" xfId="0">
      <alignment vertical="center" wrapText="1"/>
    </xf>
    <xf numFmtId="164" fontId="9" fillId="6" borderId="1" applyAlignment="1" pivotButton="0" quotePrefix="0" xfId="0">
      <alignment horizontal="center" vertical="center"/>
    </xf>
    <xf numFmtId="0" fontId="10" fillId="7" borderId="2" applyAlignment="1" pivotButton="0" quotePrefix="0" xfId="0">
      <alignment horizontal="center" vertical="center" wrapText="1"/>
    </xf>
    <xf numFmtId="164" fontId="11" fillId="7" borderId="2" applyAlignment="1" pivotButton="0" quotePrefix="0" xfId="0">
      <alignment horizontal="center" vertical="center"/>
    </xf>
    <xf numFmtId="9" fontId="11" fillId="7" borderId="2" applyAlignment="1" pivotButton="0" quotePrefix="0" xfId="0">
      <alignment horizontal="center" vertical="center"/>
    </xf>
    <xf numFmtId="0" fontId="12" fillId="7" borderId="2" applyAlignment="1" pivotButton="0" quotePrefix="0" xfId="0">
      <alignment vertical="center" wrapText="1"/>
    </xf>
    <xf numFmtId="0" fontId="13" fillId="2" borderId="0" applyAlignment="1" pivotButton="0" quotePrefix="0" xfId="0">
      <alignment vertical="center"/>
    </xf>
    <xf numFmtId="164" fontId="7" fillId="5" borderId="1" applyAlignment="1" pivotButton="0" quotePrefix="0" xfId="0">
      <alignment horizontal="center" vertical="center"/>
    </xf>
    <xf numFmtId="0" fontId="2" fillId="5" borderId="1" pivotButton="0" quotePrefix="0" xfId="0"/>
    <xf numFmtId="0" fontId="14" fillId="5" borderId="1" applyAlignment="1" pivotButton="0" quotePrefix="0" xfId="0">
      <alignment vertical="center" wrapText="1"/>
    </xf>
    <xf numFmtId="0" fontId="15" fillId="0" borderId="0" applyAlignment="1" pivotButton="0" quotePrefix="0" xfId="0">
      <alignment horizontal="right" vertical="center" wrapText="1"/>
    </xf>
    <xf numFmtId="164" fontId="16" fillId="6" borderId="1" applyAlignment="1" pivotButton="0" quotePrefix="0" xfId="0">
      <alignment horizontal="center" vertical="center" wrapText="1"/>
    </xf>
    <xf numFmtId="0" fontId="0" fillId="0" borderId="5" pivotButton="0" quotePrefix="0" xfId="0"/>
    <xf numFmtId="0" fontId="17" fillId="0" borderId="0" applyAlignment="1" pivotButton="0" quotePrefix="0" xfId="0">
      <alignment vertical="center" wrapText="1"/>
    </xf>
    <xf numFmtId="165" fontId="16" fillId="6" borderId="1" applyAlignment="1" pivotButton="0" quotePrefix="0" xfId="0">
      <alignment horizontal="center" vertical="center" wrapText="1"/>
    </xf>
    <xf numFmtId="0" fontId="15" fillId="8" borderId="2" applyAlignment="1" pivotButton="0" quotePrefix="0" xfId="0">
      <alignment vertical="center" wrapText="1"/>
    </xf>
    <xf numFmtId="0" fontId="0" fillId="0" borderId="6" pivotButton="0" quotePrefix="0" xfId="0"/>
    <xf numFmtId="3" fontId="19" fillId="7" borderId="7" applyAlignment="1" pivotButton="0" quotePrefix="0" xfId="0">
      <alignment horizontal="center" vertical="center"/>
    </xf>
    <xf numFmtId="0" fontId="20" fillId="7" borderId="2" applyAlignment="1" pivotButton="0" quotePrefix="0" xfId="0">
      <alignment horizontal="center" vertical="center" wrapText="1"/>
    </xf>
    <xf numFmtId="0" fontId="8" fillId="8" borderId="2" applyAlignment="1" pivotButton="0" quotePrefix="0" xfId="0">
      <alignment vertical="center" wrapText="1"/>
    </xf>
    <xf numFmtId="0" fontId="15" fillId="4" borderId="2" applyAlignment="1" pivotButton="0" quotePrefix="0" xfId="0">
      <alignment vertical="center" wrapText="1"/>
    </xf>
    <xf numFmtId="164" fontId="19" fillId="7" borderId="7" applyAlignment="1" pivotButton="0" quotePrefix="0" xfId="0">
      <alignment horizontal="center" vertical="center"/>
    </xf>
    <xf numFmtId="0" fontId="8" fillId="4" borderId="2" applyAlignment="1" pivotButton="0" quotePrefix="0" xfId="0">
      <alignment vertical="center" wrapText="1"/>
    </xf>
    <xf numFmtId="0" fontId="18" fillId="5" borderId="2" applyAlignment="1" pivotButton="0" quotePrefix="0" xfId="0">
      <alignment vertical="center" wrapText="1"/>
    </xf>
    <xf numFmtId="164" fontId="21" fillId="7" borderId="7" applyAlignment="1" pivotButton="0" quotePrefix="0" xfId="0">
      <alignment horizontal="center" vertical="center"/>
    </xf>
    <xf numFmtId="0" fontId="8" fillId="5" borderId="2" applyAlignment="1" pivotButton="0" quotePrefix="0" xfId="0">
      <alignment vertical="center" wrapText="1"/>
    </xf>
    <xf numFmtId="165" fontId="21" fillId="7" borderId="7" applyAlignment="1" pivotButton="0" quotePrefix="0" xfId="0">
      <alignment horizontal="center" vertical="center"/>
    </xf>
    <xf numFmtId="165" fontId="19" fillId="7" borderId="7" applyAlignment="1" pivotButton="0" quotePrefix="0" xfId="0">
      <alignment horizontal="center" vertical="center"/>
    </xf>
    <xf numFmtId="0" fontId="4" fillId="3" borderId="0" applyAlignment="1" pivotButton="0" quotePrefix="0" xfId="0">
      <alignment vertical="center"/>
    </xf>
    <xf numFmtId="0" fontId="9" fillId="0" borderId="0" applyAlignment="1" pivotButton="0" quotePrefix="0" xfId="0">
      <alignment vertical="top" wrapText="1"/>
    </xf>
    <xf numFmtId="0" fontId="22" fillId="5" borderId="0" applyAlignment="1" pivotButton="0" quotePrefix="0" xfId="0">
      <alignment vertical="top" wrapText="1"/>
    </xf>
    <xf numFmtId="0" fontId="15" fillId="8" borderId="8" applyAlignment="1" pivotButton="0" quotePrefix="0" xfId="0">
      <alignment vertical="center" wrapText="1"/>
    </xf>
    <xf numFmtId="0" fontId="8" fillId="8" borderId="8" applyAlignment="1" pivotButton="0" quotePrefix="0" xfId="0">
      <alignment vertical="center" wrapText="1"/>
    </xf>
    <xf numFmtId="0" fontId="15" fillId="4" borderId="8" applyAlignment="1" pivotButton="0" quotePrefix="0" xfId="0">
      <alignment vertical="center" wrapText="1"/>
    </xf>
    <xf numFmtId="0" fontId="8" fillId="4" borderId="8" applyAlignment="1" pivotButton="0" quotePrefix="0" xfId="0">
      <alignment vertical="center" wrapText="1"/>
    </xf>
    <xf numFmtId="0" fontId="18" fillId="5" borderId="8" applyAlignment="1" pivotButton="0" quotePrefix="0" xfId="0">
      <alignment vertical="center" wrapText="1"/>
    </xf>
    <xf numFmtId="0" fontId="8" fillId="5" borderId="8" applyAlignment="1" pivotButton="0" quotePrefix="0" xfId="0">
      <alignment vertical="center" wrapText="1"/>
    </xf>
  </cellXfs>
  <cellStyles count="1">
    <cellStyle name="Normal" xfId="0" builtinId="0" hidden="0"/>
  </cellStyles>
  <dxfs count="3">
    <dxf>
      <font>
        <b val="1"/>
        <color rgb="001A2744"/>
      </font>
      <fill>
        <patternFill patternType="solid">
          <fgColor rgb="00DAEEDA"/>
          <bgColor rgb="00DAEEDA"/>
        </patternFill>
      </fill>
    </dxf>
    <dxf>
      <font>
        <b val="1"/>
        <color rgb="001A2744"/>
      </font>
      <fill>
        <patternFill patternType="solid">
          <fgColor rgb="00F6C7B6"/>
          <bgColor rgb="00F6C7B6"/>
        </patternFill>
      </fill>
    </dxf>
    <dxf>
      <font>
        <b val="1"/>
        <color rgb="001A2744"/>
      </font>
      <fill>
        <patternFill patternType="solid">
          <fgColor rgb="00FDF1DD"/>
          <bgColor rgb="00FDF1D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6"/>
  <sheetViews>
    <sheetView showGridLines="0" workbookViewId="0">
      <pane ySplit="10" topLeftCell="A11" activePane="bottomLeft" state="frozen"/>
      <selection pane="bottomLeft" activeCell="A1" sqref="A1"/>
    </sheetView>
  </sheetViews>
  <sheetFormatPr baseColWidth="8" defaultRowHeight="15"/>
  <cols>
    <col width="30" customWidth="1" min="1" max="1"/>
    <col width="26" customWidth="1" min="2" max="2"/>
    <col width="15" customWidth="1" min="3" max="3"/>
    <col width="17" customWidth="1" min="4" max="4"/>
    <col width="15" customWidth="1" min="5" max="5"/>
    <col width="12" customWidth="1" min="6" max="6"/>
    <col width="34" customWidth="1" min="7" max="7"/>
  </cols>
  <sheetData>
    <row r="1" ht="30" customHeight="1">
      <c r="A1" s="1" t="inlineStr">
        <is>
          <t>THE NONPROFIT OPERATING-RESERVE CHECK</t>
        </is>
      </c>
    </row>
    <row r="2" ht="36" customHeight="1">
      <c r="A2" s="2" t="inlineStr">
        <is>
          <t>Restricted grants, board-designated reserves and general giving usually sit in the same bank account, so the balance looks like a balance. This works out what your organization is actually free to spend on operations — and how many months it covers.</t>
        </is>
      </c>
    </row>
    <row r="3" ht="6" customHeight="1"/>
    <row r="4" ht="22" customHeight="1">
      <c r="A4" s="3" t="inlineStr">
        <is>
          <t>YOUR FUNDS — WHAT EACH ONE HOLDS, AND WHETHER YOU MAY SPEND IT</t>
        </is>
      </c>
    </row>
    <row r="5" ht="6" customHeight="1"/>
    <row r="6" ht="6" customHeight="1"/>
    <row r="7" ht="6" customHeight="1"/>
    <row r="8" ht="34" customHeight="1">
      <c r="A8" s="4" t="inlineStr">
        <is>
          <t>Fund or account — as YOU name it</t>
        </is>
      </c>
      <c r="B8" s="4" t="inlineStr">
        <is>
          <t>Restriction class</t>
        </is>
      </c>
      <c r="C8" s="4" t="inlineStr">
        <is>
          <t>Balance today</t>
        </is>
      </c>
      <c r="D8" s="4" t="inlineStr">
        <is>
          <t>Counts as spendable?</t>
        </is>
      </c>
      <c r="E8" s="4" t="inlineStr">
        <is>
          <t>Unrestricted amount</t>
        </is>
      </c>
      <c r="F8" s="4" t="inlineStr">
        <is>
          <t>Share of listed funds</t>
        </is>
      </c>
      <c r="G8" s="4" t="inlineStr">
        <is>
          <t>What this class lets you do</t>
        </is>
      </c>
    </row>
    <row r="9" ht="51" customHeight="1">
      <c r="A9" s="5" t="inlineStr">
        <is>
          <t>from your own fund list</t>
        </is>
      </c>
      <c r="B9" s="5" t="inlineStr">
        <is>
          <t>from your gift letters, grant agreements and board minutes</t>
        </is>
      </c>
      <c r="C9" s="5" t="inlineStr">
        <is>
          <t>from your bank statements or accounting software, by fund</t>
        </is>
      </c>
      <c r="D9" s="5" t="inlineStr">
        <is>
          <t>computed</t>
        </is>
      </c>
      <c r="E9" s="5" t="inlineStr">
        <is>
          <t>computed</t>
        </is>
      </c>
      <c r="F9" s="5" t="inlineStr">
        <is>
          <t>computed</t>
        </is>
      </c>
      <c r="G9" s="5" t="inlineStr">
        <is>
          <t>computed</t>
        </is>
      </c>
    </row>
    <row r="10" ht="74" customHeight="1">
      <c r="A10" s="6" t="inlineStr">
        <is>
          <t>In this table you fill in three columns and no more: the fund name in A, its Restriction class from the dropdown in B, and today's balance in C. Everything to their right works itself out from the class you chose, and the light-orange cells with a box border are the ones to type in. THE TEN FUNDS IT ARRIVES WITH ARE INVENTED EXAMPLES — to clear one, delete only its name, class and balance, and leave the pale-teal columns alone: those are formulas, and a balance left behind keeps counting toward your totals. There is room for sixteen funds in all — these ten and six spare rows. Then set the three numbers under the table, and read your two answers in WHAT YOU CAN ACTUALLY SPEND, AND FOR HOW LONG.</t>
        </is>
      </c>
    </row>
    <row r="11" ht="48" customHeight="1">
      <c r="A11" s="7" t="inlineStr">
        <is>
          <t>General / Operating</t>
        </is>
      </c>
      <c r="B11" s="8" t="inlineStr">
        <is>
          <t>Unrestricted — operating</t>
        </is>
      </c>
      <c r="C11" s="9" t="n">
        <v>19100</v>
      </c>
      <c r="D11" s="10">
        <f>IF($A11="","",IF($B11="Unrestricted — operating","Yes — unrestricted",IF($B11="Board-designated — not restricted, not free","Board may release","No — restricted")))</f>
        <v/>
      </c>
      <c r="E11" s="11">
        <f>IF($A11="","",IF($D11="No — restricted",0,$C11))</f>
        <v/>
      </c>
      <c r="F11" s="12">
        <f>IF(OR($A11="",$C$27=0),"",$C11/$C$27)</f>
        <v/>
      </c>
      <c r="G11" s="13">
        <f>IF($A11="","",IF($B11="Restricted — program or grant","Spend only on what the grant or gift letter names, and report the spend-down separately.",IF($B11="Restricted — capital or building","Spend it on the building project named — not on other bills, building-related included.",IF($B11="Restricted — time (future year)","Hold it — money for a year that has not started yet, however good the balance looks today.",IF($B11="Board-designated — not restricted, not free","The board may release it by a minuted vote. Until then, treat it as already spoken for.",IF($B11="Unrestricted — operating","Yours to spend on operations — counted in full in both runway figures below.",""))))))</f>
        <v/>
      </c>
    </row>
    <row r="12" ht="48" customHeight="1">
      <c r="A12" s="7" t="inlineStr">
        <is>
          <t>Building &amp; Grounds Fund</t>
        </is>
      </c>
      <c r="B12" s="8" t="inlineStr">
        <is>
          <t>Restricted — capital or building</t>
        </is>
      </c>
      <c r="C12" s="9" t="n">
        <v>25000</v>
      </c>
      <c r="D12" s="10">
        <f>IF($A12="","",IF($B12="Unrestricted — operating","Yes — unrestricted",IF($B12="Board-designated — not restricted, not free","Board may release","No — restricted")))</f>
        <v/>
      </c>
      <c r="E12" s="11">
        <f>IF($A12="","",IF($D12="No — restricted",0,$C12))</f>
        <v/>
      </c>
      <c r="F12" s="12">
        <f>IF(OR($A12="",$C$27=0),"",$C12/$C$27)</f>
        <v/>
      </c>
      <c r="G12" s="13">
        <f>IF($A12="","",IF($B12="Restricted — program or grant","Spend only on what the grant or gift letter names, and report the spend-down separately.",IF($B12="Restricted — capital or building","Spend it on the building project named — not on other bills, building-related included.",IF($B12="Restricted — time (future year)","Hold it — money for a year that has not started yet, however good the balance looks today.",IF($B12="Board-designated — not restricted, not free","The board may release it by a minuted vote. Until then, treat it as already spoken for.",IF($B12="Unrestricted — operating","Yours to spend on operations — counted in full in both runway figures below.",""))))))</f>
        <v/>
      </c>
    </row>
    <row r="13" ht="48" customHeight="1">
      <c r="A13" s="7" t="inlineStr">
        <is>
          <t>Youth Program — Wrenwood Foundation</t>
        </is>
      </c>
      <c r="B13" s="8" t="inlineStr">
        <is>
          <t>Restricted — program or grant</t>
        </is>
      </c>
      <c r="C13" s="9" t="n">
        <v>3300</v>
      </c>
      <c r="D13" s="10">
        <f>IF($A13="","",IF($B13="Unrestricted — operating","Yes — unrestricted",IF($B13="Board-designated — not restricted, not free","Board may release","No — restricted")))</f>
        <v/>
      </c>
      <c r="E13" s="11">
        <f>IF($A13="","",IF($D13="No — restricted",0,$C13))</f>
        <v/>
      </c>
      <c r="F13" s="12">
        <f>IF(OR($A13="",$C$27=0),"",$C13/$C$27)</f>
        <v/>
      </c>
      <c r="G13" s="13">
        <f>IF($A13="","",IF($B13="Restricted — program or grant","Spend only on what the grant or gift letter names, and report the spend-down separately.",IF($B13="Restricted — capital or building","Spend it on the building project named — not on other bills, building-related included.",IF($B13="Restricted — time (future year)","Hold it — money for a year that has not started yet, however good the balance looks today.",IF($B13="Board-designated — not restricted, not free","The board may release it by a minuted vote. Until then, treat it as already spoken for.",IF($B13="Unrestricted — operating","Yours to spend on operations — counted in full in both runway figures below.",""))))))</f>
        <v/>
      </c>
    </row>
    <row r="14" ht="48" customHeight="1">
      <c r="A14" s="7" t="inlineStr">
        <is>
          <t>Food Program — city grant</t>
        </is>
      </c>
      <c r="B14" s="8" t="inlineStr">
        <is>
          <t>Restricted — program or grant</t>
        </is>
      </c>
      <c r="C14" s="9" t="n">
        <v>600</v>
      </c>
      <c r="D14" s="10">
        <f>IF($A14="","",IF($B14="Unrestricted — operating","Yes — unrestricted",IF($B14="Board-designated — not restricted, not free","Board may release","No — restricted")))</f>
        <v/>
      </c>
      <c r="E14" s="11">
        <f>IF($A14="","",IF($D14="No — restricted",0,$C14))</f>
        <v/>
      </c>
      <c r="F14" s="12">
        <f>IF(OR($A14="",$C$27=0),"",$C14/$C$27)</f>
        <v/>
      </c>
      <c r="G14" s="13">
        <f>IF($A14="","",IF($B14="Restricted — program or grant","Spend only on what the grant or gift letter names, and report the spend-down separately.",IF($B14="Restricted — capital or building","Spend it on the building project named — not on other bills, building-related included.",IF($B14="Restricted — time (future year)","Hold it — money for a year that has not started yet, however good the balance looks today.",IF($B14="Board-designated — not restricted, not free","The board may release it by a minuted vote. Until then, treat it as already spoken for.",IF($B14="Unrestricted — operating","Yours to spend on operations — counted in full in both runway figures below.",""))))))</f>
        <v/>
      </c>
    </row>
    <row r="15" ht="48" customHeight="1">
      <c r="A15" s="7" t="inlineStr">
        <is>
          <t>Hardship Assistance</t>
        </is>
      </c>
      <c r="B15" s="8" t="inlineStr">
        <is>
          <t>Restricted — program or grant</t>
        </is>
      </c>
      <c r="C15" s="9" t="n">
        <v>1500</v>
      </c>
      <c r="D15" s="10">
        <f>IF($A15="","",IF($B15="Unrestricted — operating","Yes — unrestricted",IF($B15="Board-designated — not restricted, not free","Board may release","No — restricted")))</f>
        <v/>
      </c>
      <c r="E15" s="11">
        <f>IF($A15="","",IF($D15="No — restricted",0,$C15))</f>
        <v/>
      </c>
      <c r="F15" s="12">
        <f>IF(OR($A15="",$C$27=0),"",$C15/$C$27)</f>
        <v/>
      </c>
      <c r="G15" s="13">
        <f>IF($A15="","",IF($B15="Restricted — program or grant","Spend only on what the grant or gift letter names, and report the spend-down separately.",IF($B15="Restricted — capital or building","Spend it on the building project named — not on other bills, building-related included.",IF($B15="Restricted — time (future year)","Hold it — money for a year that has not started yet, however good the balance looks today.",IF($B15="Board-designated — not restricted, not free","The board may release it by a minuted vote. Until then, treat it as already spoken for.",IF($B15="Unrestricted — operating","Yours to spend on operations — counted in full in both runway figures below.",""))))))</f>
        <v/>
      </c>
    </row>
    <row r="16" ht="48" customHeight="1">
      <c r="A16" s="7" t="inlineStr">
        <is>
          <t>Capacity Reserve (board-designated)</t>
        </is>
      </c>
      <c r="B16" s="8" t="inlineStr">
        <is>
          <t>Board-designated — not restricted, not free</t>
        </is>
      </c>
      <c r="C16" s="9" t="n">
        <v>15000</v>
      </c>
      <c r="D16" s="10">
        <f>IF($A16="","",IF($B16="Unrestricted — operating","Yes — unrestricted",IF($B16="Board-designated — not restricted, not free","Board may release","No — restricted")))</f>
        <v/>
      </c>
      <c r="E16" s="11">
        <f>IF($A16="","",IF($D16="No — restricted",0,$C16))</f>
        <v/>
      </c>
      <c r="F16" s="12">
        <f>IF(OR($A16="",$C$27=0),"",$C16/$C$27)</f>
        <v/>
      </c>
      <c r="G16" s="13">
        <f>IF($A16="","",IF($B16="Restricted — program or grant","Spend only on what the grant or gift letter names, and report the spend-down separately.",IF($B16="Restricted — capital or building","Spend it on the building project named — not on other bills, building-related included.",IF($B16="Restricted — time (future year)","Hold it — money for a year that has not started yet, however good the balance looks today.",IF($B16="Board-designated — not restricted, not free","The board may release it by a minuted vote. Until then, treat it as already spoken for.",IF($B16="Unrestricted — operating","Yours to spend on operations — counted in full in both runway figures below.",""))))))</f>
        <v/>
      </c>
    </row>
    <row r="17" ht="48" customHeight="1">
      <c r="A17" s="7" t="inlineStr">
        <is>
          <t>Roof Repair Fund — Lakeside Service Club</t>
        </is>
      </c>
      <c r="B17" s="8" t="inlineStr">
        <is>
          <t>Restricted — capital or building</t>
        </is>
      </c>
      <c r="C17" s="9" t="n">
        <v>13500</v>
      </c>
      <c r="D17" s="10">
        <f>IF($A17="","",IF($B17="Unrestricted — operating","Yes — unrestricted",IF($B17="Board-designated — not restricted, not free","Board may release","No — restricted")))</f>
        <v/>
      </c>
      <c r="E17" s="11">
        <f>IF($A17="","",IF($D17="No — restricted",0,$C17))</f>
        <v/>
      </c>
      <c r="F17" s="12">
        <f>IF(OR($A17="",$C$27=0),"",$C17/$C$27)</f>
        <v/>
      </c>
      <c r="G17" s="13">
        <f>IF($A17="","",IF($B17="Restricted — program or grant","Spend only on what the grant or gift letter names, and report the spend-down separately.",IF($B17="Restricted — capital or building","Spend it on the building project named — not on other bills, building-related included.",IF($B17="Restricted — time (future year)","Hold it — money for a year that has not started yet, however good the balance looks today.",IF($B17="Board-designated — not restricted, not free","The board may release it by a minuted vote. Until then, treat it as already spoken for.",IF($B17="Unrestricted — operating","Yours to spend on operations — counted in full in both runway figures below.",""))))))</f>
        <v/>
      </c>
    </row>
    <row r="18" ht="48" customHeight="1">
      <c r="A18" s="7" t="inlineStr">
        <is>
          <t>Next-Year Program Fund</t>
        </is>
      </c>
      <c r="B18" s="8" t="inlineStr">
        <is>
          <t>Restricted — time (future year)</t>
        </is>
      </c>
      <c r="C18" s="9" t="n">
        <v>7000</v>
      </c>
      <c r="D18" s="10">
        <f>IF($A18="","",IF($B18="Unrestricted — operating","Yes — unrestricted",IF($B18="Board-designated — not restricted, not free","Board may release","No — restricted")))</f>
        <v/>
      </c>
      <c r="E18" s="11">
        <f>IF($A18="","",IF($D18="No — restricted",0,$C18))</f>
        <v/>
      </c>
      <c r="F18" s="12">
        <f>IF(OR($A18="",$C$27=0),"",$C18/$C$27)</f>
        <v/>
      </c>
      <c r="G18" s="13">
        <f>IF($A18="","",IF($B18="Restricted — program or grant","Spend only on what the grant or gift letter names, and report the spend-down separately.",IF($B18="Restricted — capital or building","Spend it on the building project named — not on other bills, building-related included.",IF($B18="Restricted — time (future year)","Hold it — money for a year that has not started yet, however good the balance looks today.",IF($B18="Board-designated — not restricted, not free","The board may release it by a minuted vote. Until then, treat it as already spoken for.",IF($B18="Unrestricted — operating","Yours to spend on operations — counted in full in both runway figures below.",""))))))</f>
        <v/>
      </c>
    </row>
    <row r="19" ht="48" customHeight="1">
      <c r="A19" s="7" t="inlineStr">
        <is>
          <t>Community Garden — Cedarline Community Trust</t>
        </is>
      </c>
      <c r="B19" s="8" t="inlineStr">
        <is>
          <t>Restricted — program or grant</t>
        </is>
      </c>
      <c r="C19" s="9" t="n">
        <v>900</v>
      </c>
      <c r="D19" s="10">
        <f>IF($A19="","",IF($B19="Unrestricted — operating","Yes — unrestricted",IF($B19="Board-designated — not restricted, not free","Board may release","No — restricted")))</f>
        <v/>
      </c>
      <c r="E19" s="11">
        <f>IF($A19="","",IF($D19="No — restricted",0,$C19))</f>
        <v/>
      </c>
      <c r="F19" s="12">
        <f>IF(OR($A19="",$C$27=0),"",$C19/$C$27)</f>
        <v/>
      </c>
      <c r="G19" s="13">
        <f>IF($A19="","",IF($B19="Restricted — program or grant","Spend only on what the grant or gift letter names, and report the spend-down separately.",IF($B19="Restricted — capital or building","Spend it on the building project named — not on other bills, building-related included.",IF($B19="Restricted — time (future year)","Hold it — money for a year that has not started yet, however good the balance looks today.",IF($B19="Board-designated — not restricted, not free","The board may release it by a minuted vote. Until then, treat it as already spoken for.",IF($B19="Unrestricted — operating","Yours to spend on operations — counted in full in both runway figures below.",""))))))</f>
        <v/>
      </c>
    </row>
    <row r="20" ht="48" customHeight="1">
      <c r="A20" s="7" t="inlineStr">
        <is>
          <t>Music &amp; Sound Equipment</t>
        </is>
      </c>
      <c r="B20" s="8" t="inlineStr">
        <is>
          <t>Board-designated — not restricted, not free</t>
        </is>
      </c>
      <c r="C20" s="9" t="n">
        <v>3800</v>
      </c>
      <c r="D20" s="10">
        <f>IF($A20="","",IF($B20="Unrestricted — operating","Yes — unrestricted",IF($B20="Board-designated — not restricted, not free","Board may release","No — restricted")))</f>
        <v/>
      </c>
      <c r="E20" s="11">
        <f>IF($A20="","",IF($D20="No — restricted",0,$C20))</f>
        <v/>
      </c>
      <c r="F20" s="12">
        <f>IF(OR($A20="",$C$27=0),"",$C20/$C$27)</f>
        <v/>
      </c>
      <c r="G20" s="13">
        <f>IF($A20="","",IF($B20="Restricted — program or grant","Spend only on what the grant or gift letter names, and report the spend-down separately.",IF($B20="Restricted — capital or building","Spend it on the building project named — not on other bills, building-related included.",IF($B20="Restricted — time (future year)","Hold it — money for a year that has not started yet, however good the balance looks today.",IF($B20="Board-designated — not restricted, not free","The board may release it by a minuted vote. Until then, treat it as already spoken for.",IF($B20="Unrestricted — operating","Yours to spend on operations — counted in full in both runway figures below.",""))))))</f>
        <v/>
      </c>
    </row>
    <row r="21" ht="26" customHeight="1">
      <c r="A21" s="7" t="n"/>
      <c r="B21" s="8" t="n"/>
      <c r="C21" s="9" t="n"/>
      <c r="D21" s="10">
        <f>IF($A21="","",IF($B21="Unrestricted — operating","Yes — unrestricted",IF($B21="Board-designated — not restricted, not free","Board may release","No — restricted")))</f>
        <v/>
      </c>
      <c r="E21" s="11">
        <f>IF($A21="","",IF($D21="No — restricted",0,$C21))</f>
        <v/>
      </c>
      <c r="F21" s="12">
        <f>IF(OR($A21="",$C$27=0),"",$C21/$C$27)</f>
        <v/>
      </c>
      <c r="G21" s="13">
        <f>IF($A21="","",IF($B21="Restricted — program or grant","Spend only on what the grant or gift letter names, and report the spend-down separately.",IF($B21="Restricted — capital or building","Spend it on the building project named — not on other bills, building-related included.",IF($B21="Restricted — time (future year)","Hold it — money for a year that has not started yet, however good the balance looks today.",IF($B21="Board-designated — not restricted, not free","The board may release it by a minuted vote. Until then, treat it as already spoken for.",IF($B21="Unrestricted — operating","Yours to spend on operations — counted in full in both runway figures below.",""))))))</f>
        <v/>
      </c>
    </row>
    <row r="22" ht="26" customHeight="1">
      <c r="A22" s="7" t="n"/>
      <c r="B22" s="8" t="n"/>
      <c r="C22" s="9" t="n"/>
      <c r="D22" s="10">
        <f>IF($A22="","",IF($B22="Unrestricted — operating","Yes — unrestricted",IF($B22="Board-designated — not restricted, not free","Board may release","No — restricted")))</f>
        <v/>
      </c>
      <c r="E22" s="11">
        <f>IF($A22="","",IF($D22="No — restricted",0,$C22))</f>
        <v/>
      </c>
      <c r="F22" s="12">
        <f>IF(OR($A22="",$C$27=0),"",$C22/$C$27)</f>
        <v/>
      </c>
      <c r="G22" s="13">
        <f>IF($A22="","",IF($B22="Restricted — program or grant","Spend only on what the grant or gift letter names, and report the spend-down separately.",IF($B22="Restricted — capital or building","Spend it on the building project named — not on other bills, building-related included.",IF($B22="Restricted — time (future year)","Hold it — money for a year that has not started yet, however good the balance looks today.",IF($B22="Board-designated — not restricted, not free","The board may release it by a minuted vote. Until then, treat it as already spoken for.",IF($B22="Unrestricted — operating","Yours to spend on operations — counted in full in both runway figures below.",""))))))</f>
        <v/>
      </c>
    </row>
    <row r="23" ht="26" customHeight="1">
      <c r="A23" s="7" t="n"/>
      <c r="B23" s="8" t="n"/>
      <c r="C23" s="9" t="n"/>
      <c r="D23" s="10">
        <f>IF($A23="","",IF($B23="Unrestricted — operating","Yes — unrestricted",IF($B23="Board-designated — not restricted, not free","Board may release","No — restricted")))</f>
        <v/>
      </c>
      <c r="E23" s="11">
        <f>IF($A23="","",IF($D23="No — restricted",0,$C23))</f>
        <v/>
      </c>
      <c r="F23" s="12">
        <f>IF(OR($A23="",$C$27=0),"",$C23/$C$27)</f>
        <v/>
      </c>
      <c r="G23" s="13">
        <f>IF($A23="","",IF($B23="Restricted — program or grant","Spend only on what the grant or gift letter names, and report the spend-down separately.",IF($B23="Restricted — capital or building","Spend it on the building project named — not on other bills, building-related included.",IF($B23="Restricted — time (future year)","Hold it — money for a year that has not started yet, however good the balance looks today.",IF($B23="Board-designated — not restricted, not free","The board may release it by a minuted vote. Until then, treat it as already spoken for.",IF($B23="Unrestricted — operating","Yours to spend on operations — counted in full in both runway figures below.",""))))))</f>
        <v/>
      </c>
    </row>
    <row r="24" ht="26" customHeight="1">
      <c r="A24" s="7" t="n"/>
      <c r="B24" s="8" t="n"/>
      <c r="C24" s="9" t="n"/>
      <c r="D24" s="10">
        <f>IF($A24="","",IF($B24="Unrestricted — operating","Yes — unrestricted",IF($B24="Board-designated — not restricted, not free","Board may release","No — restricted")))</f>
        <v/>
      </c>
      <c r="E24" s="11">
        <f>IF($A24="","",IF($D24="No — restricted",0,$C24))</f>
        <v/>
      </c>
      <c r="F24" s="12">
        <f>IF(OR($A24="",$C$27=0),"",$C24/$C$27)</f>
        <v/>
      </c>
      <c r="G24" s="13">
        <f>IF($A24="","",IF($B24="Restricted — program or grant","Spend only on what the grant or gift letter names, and report the spend-down separately.",IF($B24="Restricted — capital or building","Spend it on the building project named — not on other bills, building-related included.",IF($B24="Restricted — time (future year)","Hold it — money for a year that has not started yet, however good the balance looks today.",IF($B24="Board-designated — not restricted, not free","The board may release it by a minuted vote. Until then, treat it as already spoken for.",IF($B24="Unrestricted — operating","Yours to spend on operations — counted in full in both runway figures below.",""))))))</f>
        <v/>
      </c>
    </row>
    <row r="25" ht="26" customHeight="1">
      <c r="A25" s="7" t="n"/>
      <c r="B25" s="8" t="n"/>
      <c r="C25" s="9" t="n"/>
      <c r="D25" s="10">
        <f>IF($A25="","",IF($B25="Unrestricted — operating","Yes — unrestricted",IF($B25="Board-designated — not restricted, not free","Board may release","No — restricted")))</f>
        <v/>
      </c>
      <c r="E25" s="11">
        <f>IF($A25="","",IF($D25="No — restricted",0,$C25))</f>
        <v/>
      </c>
      <c r="F25" s="12">
        <f>IF(OR($A25="",$C$27=0),"",$C25/$C$27)</f>
        <v/>
      </c>
      <c r="G25" s="13">
        <f>IF($A25="","",IF($B25="Restricted — program or grant","Spend only on what the grant or gift letter names, and report the spend-down separately.",IF($B25="Restricted — capital or building","Spend it on the building project named — not on other bills, building-related included.",IF($B25="Restricted — time (future year)","Hold it — money for a year that has not started yet, however good the balance looks today.",IF($B25="Board-designated — not restricted, not free","The board may release it by a minuted vote. Until then, treat it as already spoken for.",IF($B25="Unrestricted — operating","Yours to spend on operations — counted in full in both runway figures below.",""))))))</f>
        <v/>
      </c>
    </row>
    <row r="26" ht="26" customHeight="1">
      <c r="A26" s="7" t="n"/>
      <c r="B26" s="8" t="n"/>
      <c r="C26" s="9" t="n"/>
      <c r="D26" s="10">
        <f>IF($A26="","",IF($B26="Unrestricted — operating","Yes — unrestricted",IF($B26="Board-designated — not restricted, not free","Board may release","No — restricted")))</f>
        <v/>
      </c>
      <c r="E26" s="11">
        <f>IF($A26="","",IF($D26="No — restricted",0,$C26))</f>
        <v/>
      </c>
      <c r="F26" s="12">
        <f>IF(OR($A26="",$C$27=0),"",$C26/$C$27)</f>
        <v/>
      </c>
      <c r="G26" s="13">
        <f>IF($A26="","",IF($B26="Restricted — program or grant","Spend only on what the grant or gift letter names, and report the spend-down separately.",IF($B26="Restricted — capital or building","Spend it on the building project named — not on other bills, building-related included.",IF($B26="Restricted — time (future year)","Hold it — money for a year that has not started yet, however good the balance looks today.",IF($B26="Board-designated — not restricted, not free","The board may release it by a minuted vote. Until then, treat it as already spoken for.",IF($B26="Unrestricted — operating","Yours to spend on operations — counted in full in both runway figures below.",""))))))</f>
        <v/>
      </c>
    </row>
    <row r="27" ht="32" customHeight="1">
      <c r="A27" s="14" t="inlineStr">
        <is>
          <t>ALL FUNDS LISTED</t>
        </is>
      </c>
      <c r="C27" s="15">
        <f>SUM($C$11:$C$26)</f>
        <v/>
      </c>
      <c r="D27" s="16" t="n"/>
      <c r="E27" s="15">
        <f>SUM($E$11:$E$26)</f>
        <v/>
      </c>
      <c r="F27" s="16" t="n"/>
      <c r="G27" s="17" t="inlineStr">
        <is>
          <t>Listed funds only — not your answers. Those are below, worked from your total cash, which may be higher than this.</t>
        </is>
      </c>
    </row>
    <row r="28" ht="8" customHeight="1"/>
    <row r="29" ht="22" customHeight="1">
      <c r="A29" s="3" t="inlineStr">
        <is>
          <t>THE THREE NUMBERS YOU SET</t>
        </is>
      </c>
    </row>
    <row r="30" ht="34" customHeight="1">
      <c r="A30" s="18" t="inlineStr">
        <is>
          <t>Total cash in every account today</t>
        </is>
      </c>
      <c r="C30" s="19" t="n">
        <v>92000</v>
      </c>
      <c r="D30" s="20" t="n"/>
      <c r="E30" s="21" t="inlineStr">
        <is>
          <t>Add every checking, savings and money-market account balance from your bank statements today.</t>
        </is>
      </c>
    </row>
    <row r="31" ht="34" customHeight="1">
      <c r="A31" s="18" t="inlineStr">
        <is>
          <t>Monthly operating cost</t>
        </is>
      </c>
      <c r="C31" s="19" t="n">
        <v>9500</v>
      </c>
      <c r="D31" s="20" t="n"/>
      <c r="E31" s="21" t="inlineStr">
        <is>
          <t>What it costs on average to cover payroll, utilities, insurance and other fixed costs for one month.</t>
        </is>
      </c>
    </row>
    <row r="32" ht="34" customHeight="1">
      <c r="A32" s="18" t="inlineStr">
        <is>
          <t>Runway target, in months</t>
        </is>
      </c>
      <c r="C32" s="22" t="n">
        <v>4</v>
      </c>
      <c r="D32" s="20" t="n"/>
      <c r="E32" s="21" t="inlineStr">
        <is>
          <t>The board's own policy for how many months of unrestricted cash to hold — not a standard or a rule.</t>
        </is>
      </c>
    </row>
    <row r="33" ht="22" customHeight="1">
      <c r="A33" s="3" t="inlineStr">
        <is>
          <t>WHAT YOU CAN ACTUALLY SPEND, AND FOR HOW LONG</t>
        </is>
      </c>
    </row>
    <row r="34" ht="28" customHeight="1">
      <c r="A34" s="4" t="inlineStr">
        <is>
          <t>Measure</t>
        </is>
      </c>
      <c r="C34" s="4" t="inlineStr">
        <is>
          <t>Value</t>
        </is>
      </c>
      <c r="D34" s="4" t="inlineStr">
        <is>
          <t>Verdict</t>
        </is>
      </c>
      <c r="E34" s="4" t="inlineStr">
        <is>
          <t>What it is, and how it is worked out</t>
        </is>
      </c>
    </row>
    <row r="35" ht="36" customHeight="1">
      <c r="A35" s="39" t="inlineStr">
        <is>
          <t>Funds listed</t>
        </is>
      </c>
      <c r="B35" s="24" t="n"/>
      <c r="C35" s="25">
        <f>COUNTA($A$11:$A$26)</f>
        <v/>
      </c>
      <c r="D35" s="26" t="inlineStr">
        <is>
          <t>Not scored</t>
        </is>
      </c>
      <c r="E35" s="40" t="inlineStr">
        <is>
          <t>One row per named fund in the grid above. There is room for sixteen.</t>
        </is>
      </c>
      <c r="F35" s="24" t="n"/>
      <c r="G35" s="24" t="n"/>
    </row>
    <row r="36" ht="49.5" customHeight="1">
      <c r="A36" s="41" t="inlineStr">
        <is>
          <t>Money held across every named fund</t>
        </is>
      </c>
      <c r="B36" s="24" t="n"/>
      <c r="C36" s="29">
        <f>$C$27</f>
        <v/>
      </c>
      <c r="D36" s="26" t="inlineStr">
        <is>
          <t>Not scored</t>
        </is>
      </c>
      <c r="E36" s="42" t="inlineStr">
        <is>
          <t>The Balance today column, added up across every fund you have named. Not the same thing as what you may spend, and not the same thing as your total cash.</t>
        </is>
      </c>
      <c r="F36" s="24" t="n"/>
      <c r="G36" s="24" t="n"/>
    </row>
    <row r="37" ht="63" customHeight="1">
      <c r="A37" s="43" t="inlineStr">
        <is>
          <t>Restricted balances — you may not spend these on operations</t>
        </is>
      </c>
      <c r="B37" s="24" t="n"/>
      <c r="C37" s="32">
        <f>SUMIF($D$11:$D$26,"No — restricted",$C$11:$C$26)</f>
        <v/>
      </c>
      <c r="D37" s="26" t="inlineStr">
        <is>
          <t>Not scored</t>
        </is>
      </c>
      <c r="E37" s="44" t="inlineStr">
        <is>
          <t>Every fund whose restriction class is not Unrestricted or Board-designated. This is the figure that comes out of the runway numerator, and taking it out is the whole point of this sheet.</t>
        </is>
      </c>
      <c r="F37" s="24" t="n"/>
      <c r="G37" s="24" t="n"/>
    </row>
    <row r="38" ht="63" customHeight="1">
      <c r="A38" s="41" t="inlineStr">
        <is>
          <t>Board-designated balances — not donor-restricted, deliberately set aside</t>
        </is>
      </c>
      <c r="B38" s="24" t="n"/>
      <c r="C38" s="29">
        <f>SUMIF($D$11:$D$26,"Board may release",$C$11:$C$26)</f>
        <v/>
      </c>
      <c r="D38" s="26" t="inlineStr">
        <is>
          <t>Not scored</t>
        </is>
      </c>
      <c r="E38" s="42" t="inlineStr">
        <is>
          <t>Money the board put aside rather than a giver. No giver restricted it, so it stays in unrestricted cash — but spending it is a board decision, which is why the row below shows what is left if you leave it alone.</t>
        </is>
      </c>
      <c r="F38" s="24" t="n"/>
      <c r="G38" s="24" t="n"/>
    </row>
    <row r="39" ht="36" customHeight="1">
      <c r="A39" s="39" t="inlineStr">
        <is>
          <t>Total cash in every account today</t>
        </is>
      </c>
      <c r="B39" s="24" t="n"/>
      <c r="C39" s="29">
        <f>$C$30</f>
        <v/>
      </c>
      <c r="D39" s="26" t="inlineStr">
        <is>
          <t>Not scored</t>
        </is>
      </c>
      <c r="E39" s="40" t="inlineStr">
        <is>
          <t>What you typed in above, off the bank statements. Every line under this one is worked out from it.</t>
        </is>
      </c>
      <c r="F39" s="24" t="n"/>
      <c r="G39" s="24" t="n"/>
    </row>
    <row r="40" ht="49.5" customHeight="1">
      <c r="A40" s="43" t="inlineStr">
        <is>
          <t>Unrestricted operating cash</t>
        </is>
      </c>
      <c r="B40" s="24" t="n"/>
      <c r="C40" s="32">
        <f>$C$30-$C$37</f>
        <v/>
      </c>
      <c r="D40" s="26" t="inlineStr">
        <is>
          <t>Not scored</t>
        </is>
      </c>
      <c r="E40" s="44" t="inlineStr">
        <is>
          <t>Total cash less every restricted balance. This is the money the organization may actually spend on running itself, and it is almost never the number on the bank statement.</t>
        </is>
      </c>
      <c r="F40" s="24" t="n"/>
      <c r="G40" s="24" t="n"/>
    </row>
    <row r="41" ht="36" customHeight="1">
      <c r="A41" s="39" t="inlineStr">
        <is>
          <t>Monthly operating cost</t>
        </is>
      </c>
      <c r="B41" s="24" t="n"/>
      <c r="C41" s="29">
        <f>$C$31</f>
        <v/>
      </c>
      <c r="D41" s="26" t="inlineStr">
        <is>
          <t>Not scored</t>
        </is>
      </c>
      <c r="E41" s="40" t="inlineStr">
        <is>
          <t>What it costs to keep the lights on and the staff paid for one month. Your figure, from your own budget.</t>
        </is>
      </c>
      <c r="F41" s="24" t="n"/>
      <c r="G41" s="24" t="n"/>
    </row>
    <row r="42" ht="76.5" customHeight="1">
      <c r="A42" s="43" t="inlineStr">
        <is>
          <t>Months of runway — unrestricted cash only</t>
        </is>
      </c>
      <c r="B42" s="24" t="n"/>
      <c r="C42" s="34">
        <f>IF($C$31=0,"",$C$40/$C$31)</f>
        <v/>
      </c>
      <c r="D42" s="26">
        <f>IF(OR($C$32=0,$C$42=""),"—",IF($C$42&gt;=$C$32,"On track",IF($C$42&gt;=$C$32*0.65,"Watch this","Needs attention")))</f>
        <v/>
      </c>
      <c r="E42" s="44" t="inlineStr">
        <is>
          <t>Unrestricted operating cash divided by the monthly operating cost. Every restricted balance was taken out of the numerator before this divided, which is why it is lower — and truer — than the runway a bank balance suggests. Scored against the target you set above, not against anybody else's.</t>
        </is>
      </c>
      <c r="F42" s="24" t="n"/>
      <c r="G42" s="24" t="n"/>
    </row>
    <row r="43" ht="49.5" customHeight="1">
      <c r="A43" s="39" t="inlineStr">
        <is>
          <t>Spendable without going back to the board</t>
        </is>
      </c>
      <c r="B43" s="24" t="n"/>
      <c r="C43" s="29">
        <f>$C$40-$C$38</f>
        <v/>
      </c>
      <c r="D43" s="26" t="inlineStr">
        <is>
          <t>Not scored</t>
        </is>
      </c>
      <c r="E43" s="40" t="inlineStr">
        <is>
          <t>Unrestricted cash less the balances the board has designated. This is what the treasurer can spend this month without asking for a vote.</t>
        </is>
      </c>
      <c r="F43" s="24" t="n"/>
      <c r="G43" s="24" t="n"/>
    </row>
    <row r="44" ht="63" customHeight="1">
      <c r="A44" s="43" t="inlineStr">
        <is>
          <t>Months of runway if the designations stay untouched</t>
        </is>
      </c>
      <c r="B44" s="24" t="n"/>
      <c r="C44" s="34">
        <f>IF($C$31=0,"",$C$43/$C$31)</f>
        <v/>
      </c>
      <c r="D44" s="26">
        <f>IF(OR($C$32=0,$C$44=""),"—",IF($C$44&gt;=$C$32,"On track",IF($C$44&gt;=$C$32*0.65,"Watch this","Needs attention")))</f>
        <v/>
      </c>
      <c r="E44" s="44" t="inlineStr">
        <is>
          <t>The same arithmetic on the smaller number. The gap between this row and the runway above is exactly what the board would buy the organization by releasing a designation — which is a decision, and now a visible one.</t>
        </is>
      </c>
      <c r="F44" s="24" t="n"/>
      <c r="G44" s="24" t="n"/>
    </row>
    <row r="45" ht="63" customHeight="1">
      <c r="A45" s="39" t="inlineStr">
        <is>
          <t>Your runway target, in months</t>
        </is>
      </c>
      <c r="B45" s="24" t="n"/>
      <c r="C45" s="35">
        <f>$C$32</f>
        <v/>
      </c>
      <c r="D45" s="26" t="inlineStr">
        <is>
          <t>Not scored</t>
        </is>
      </c>
      <c r="E45" s="40" t="inlineStr">
        <is>
          <t>Yours to set: the board's own policy figure, not a sector standard and not a regulator's threshold. The figure it ships with is only a starting point to type over. Both runway rows above are scored against it.</t>
        </is>
      </c>
      <c r="F45" s="24" t="n"/>
      <c r="G45" s="24" t="n"/>
    </row>
    <row r="46" ht="76.5" customHeight="1">
      <c r="A46" s="41" t="inlineStr">
        <is>
          <t>Cash not accounted for by any named fund</t>
        </is>
      </c>
      <c r="B46" s="24" t="n"/>
      <c r="C46" s="29">
        <f>$C$30-$C$27</f>
        <v/>
      </c>
      <c r="D46" s="26" t="inlineStr">
        <is>
          <t>Not scored</t>
        </is>
      </c>
      <c r="E46" s="42" t="inlineStr">
        <is>
          <t>Total cash less the money sitting in the funds above. A small figure is normal — petty cash, an unswept account, a gift banked before it was listed. A large one means a fund is missing from the grid above, and the runway is being computed against a picture that is not complete.</t>
        </is>
      </c>
      <c r="F46" s="24" t="n"/>
      <c r="G46" s="24" t="n"/>
    </row>
    <row r="48" ht="22" customHeight="1">
      <c r="A48" s="36" t="inlineStr">
        <is>
          <t>WHAT THIS ONE DOES NOT DO — AND THE FULL KIT DOES</t>
        </is>
      </c>
    </row>
    <row r="49" ht="36" customHeight="1">
      <c r="A49" s="37" t="inlineStr">
        <is>
          <t>•  Check what each fund has already been promised out to, against what it still holds, and flag the funds that have promised out more than they have left — the error that arrives in slow motion on a grant.</t>
        </is>
      </c>
    </row>
    <row r="50" ht="36" customHeight="1">
      <c r="A50" s="37" t="inlineStr">
        <is>
          <t>•  Trace each of those balances back to the file it comes from — the grant tracker, the giving log — so every figure on the page has a named source rather than an unexplained number in a cell.</t>
        </is>
      </c>
    </row>
    <row r="51" ht="36" customHeight="1">
      <c r="A51" s="37" t="inlineStr">
        <is>
          <t>•  Work out what one of your activities really costs once volunteer time and a share of the building are counted — and turn that into the percentage figure most grant budgets ask you for, with the sentence explaining how it was worked out.</t>
        </is>
      </c>
    </row>
    <row r="52" ht="36" customHeight="1">
      <c r="A52" s="37" t="inlineStr">
        <is>
          <t>•  Build the one-page monthly packet for the board — what is due, what each fund holds, giving against budget, runway, and who is covered — computed rather than retyped.</t>
        </is>
      </c>
    </row>
    <row r="53" ht="22.5" customHeight="1">
      <c r="A53" s="37" t="inlineStr">
        <is>
          <t>•  Turn your volunteer roster into who is trained, who is screened and current, and which roles rest on one person.</t>
        </is>
      </c>
    </row>
    <row r="54" ht="22.5" customHeight="1">
      <c r="A54" s="37" t="inlineStr">
        <is>
          <t>•  Name the file, the tab and the cell each number belongs in, so six separate files stop disagreeing.</t>
        </is>
      </c>
    </row>
    <row r="56" ht="46.5" customHeight="1">
      <c r="A56" s="38" t="inlineStr">
        <is>
          <t>Every fund name, funder and balance above is an invented illustrative example, and the runway target is only the figure this file ships with, there to be replaced by your board's own policy — not a published standard, a regulator's threshold, or a substitute for your own board policy or your accountant's judgment. Free to use — please do not resell or redistribute it. A reference, not accounting, tax or legal advice.</t>
        </is>
      </c>
    </row>
  </sheetData>
  <mergeCells count="76">
    <mergeCell ref="A31:B31"/>
    <mergeCell ref="A30:B30"/>
    <mergeCell ref="C39"/>
    <mergeCell ref="C30:D30"/>
    <mergeCell ref="A53:G53"/>
    <mergeCell ref="D39"/>
    <mergeCell ref="E31:G31"/>
    <mergeCell ref="A4:G4"/>
    <mergeCell ref="A45:B45"/>
    <mergeCell ref="E34:G34"/>
    <mergeCell ref="A36:B36"/>
    <mergeCell ref="C38"/>
    <mergeCell ref="A29:G29"/>
    <mergeCell ref="E40:G40"/>
    <mergeCell ref="E30:G30"/>
    <mergeCell ref="D38"/>
    <mergeCell ref="D42"/>
    <mergeCell ref="A52:G52"/>
    <mergeCell ref="C37"/>
    <mergeCell ref="A10:G10"/>
    <mergeCell ref="E46:G46"/>
    <mergeCell ref="D35"/>
    <mergeCell ref="E36:G36"/>
    <mergeCell ref="C34"/>
    <mergeCell ref="D44"/>
    <mergeCell ref="A41:B41"/>
    <mergeCell ref="E45:G45"/>
    <mergeCell ref="A37:B37"/>
    <mergeCell ref="A46:B46"/>
    <mergeCell ref="D34"/>
    <mergeCell ref="A48:G48"/>
    <mergeCell ref="C42"/>
    <mergeCell ref="C31:D31"/>
    <mergeCell ref="A27:B27"/>
    <mergeCell ref="D46"/>
    <mergeCell ref="A49:G49"/>
    <mergeCell ref="A51:G51"/>
    <mergeCell ref="C45"/>
    <mergeCell ref="E32:G32"/>
    <mergeCell ref="D45"/>
    <mergeCell ref="D40"/>
    <mergeCell ref="A1:G1"/>
    <mergeCell ref="C35"/>
    <mergeCell ref="D36"/>
    <mergeCell ref="E41:G41"/>
    <mergeCell ref="E38:G38"/>
    <mergeCell ref="E37:G37"/>
    <mergeCell ref="A42:B42"/>
    <mergeCell ref="A32:B32"/>
    <mergeCell ref="A54:G54"/>
    <mergeCell ref="E43:G43"/>
    <mergeCell ref="C44"/>
    <mergeCell ref="C41"/>
    <mergeCell ref="D41"/>
    <mergeCell ref="A35:B35"/>
    <mergeCell ref="A38:B38"/>
    <mergeCell ref="C40"/>
    <mergeCell ref="C32:D32"/>
    <mergeCell ref="E42:G42"/>
    <mergeCell ref="A56:G56"/>
    <mergeCell ref="C43"/>
    <mergeCell ref="A43:B43"/>
    <mergeCell ref="E39:G39"/>
    <mergeCell ref="A50:G50"/>
    <mergeCell ref="D43"/>
    <mergeCell ref="A2:G2"/>
    <mergeCell ref="E35:G35"/>
    <mergeCell ref="A44:B44"/>
    <mergeCell ref="C46"/>
    <mergeCell ref="E44:G44"/>
    <mergeCell ref="C36"/>
    <mergeCell ref="A39:B39"/>
    <mergeCell ref="A33:G33"/>
    <mergeCell ref="D37"/>
    <mergeCell ref="A34:B34"/>
    <mergeCell ref="A40:B40"/>
  </mergeCells>
  <conditionalFormatting sqref="D11:D26">
    <cfRule type="cellIs" priority="1" operator="equal" dxfId="0">
      <formula>"Yes — unrestricted"</formula>
    </cfRule>
    <cfRule type="cellIs" priority="2" operator="equal" dxfId="1">
      <formula>"No — restricted"</formula>
    </cfRule>
  </conditionalFormatting>
  <conditionalFormatting sqref="D35:D46">
    <cfRule type="cellIs" priority="3" operator="equal" dxfId="0">
      <formula>"On track"</formula>
    </cfRule>
    <cfRule type="cellIs" priority="4" operator="equal" dxfId="2">
      <formula>"Watch this"</formula>
    </cfRule>
    <cfRule type="cellIs" priority="5" operator="equal" dxfId="1">
      <formula>"Needs attention"</formula>
    </cfRule>
  </conditionalFormatting>
  <dataValidations count="1">
    <dataValidation sqref="B11:B26" showDropDown="0" showInputMessage="0" showErrorMessage="1" allowBlank="1" errorTitle="Pick from the list" error="Pick one of the values in the dropdown: Restricted — program or grant, Restricted — capital or building, Restricted — time (future year), Board-designated — not restricted, not free, Unrestricted — operating." type="list" errorStyle="stop">
      <formula1>"Restricted — program or grant,Restricted — capital or building,Restricted — time (future year),Board-designated — not restricted, not free,Unrestricted — operating"</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The Nonprofit Operating-Reserve Check — a free operating-reserve and runway calculator</dc:title>
  <dc:subject xmlns:dc="http://purl.org/dc/elements/1.1/">A free operating-reserve and runway calculator for small nonprofits and congregations: what share of your cash is restricted, what you may actually spend on operations, and how many months it covers</dc:subject>
  <dcterms:created xmlns:dcterms="http://purl.org/dc/terms/" xmlns:xsi="http://www.w3.org/2001/XMLSchema-instance" xsi:type="dcterms:W3CDTF">2026-09-04T00:00:00Z</dcterms:created>
  <dcterms:modified xmlns:dcterms="http://purl.org/dc/terms/" xmlns:xsi="http://www.w3.org/2001/XMLSchema-instance" xsi:type="dcterms:W3CDTF">2026-09-04T00:00:00Z</dcterms:modified>
  <cp:lastModifiedBy>Ardent Workshop</cp:lastModifiedBy>
  <cp:keywords>operating reserve, months of runway, restricted funds, unrestricted operating cash, nonprofit cash flow, congregation finance, free calculator, Excel, Google Sheets, Ardent Workshop</cp:keywords>
</cp:coreProperties>
</file>