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y Oshi List" sheetId="1" state="visible" r:id="rId1"/>
  </sheets>
  <definedNames/>
  <calcPr calcId="124519" fullCalcOnLoad="1"/>
</workbook>
</file>

<file path=xl/styles.xml><?xml version="1.0" encoding="utf-8"?>
<styleSheet xmlns="http://schemas.openxmlformats.org/spreadsheetml/2006/main">
  <numFmts count="1">
    <numFmt numFmtId="164" formatCode="yyyy-mm-dd"/>
  </numFmts>
  <fonts count="15">
    <font>
      <name val="Calibri"/>
      <family val="2"/>
      <color theme="1"/>
      <sz val="11"/>
      <scheme val="minor"/>
    </font>
    <font>
      <name val="Calibri"/>
      <b val="1"/>
      <color rgb="001A2744"/>
      <sz val="16"/>
    </font>
    <font>
      <name val="Calibri"/>
      <i val="1"/>
      <color rgb="005C6470"/>
      <sz val="9.5"/>
    </font>
    <font>
      <name val="Calibri"/>
      <b val="1"/>
      <color rgb="00FFFFFF"/>
      <sz val="8.5"/>
    </font>
    <font>
      <name val="Calibri"/>
      <b val="1"/>
      <color rgb="001A2744"/>
      <sz val="9.5"/>
    </font>
    <font>
      <name val="Calibri"/>
      <color rgb="002A2F3A"/>
      <sz val="9"/>
    </font>
    <font>
      <name val="Calibri"/>
      <color rgb="002A2F3A"/>
      <sz val="8.5"/>
    </font>
    <font>
      <name val="Calibri"/>
      <b val="1"/>
      <color rgb="001F6A78"/>
      <sz val="9.5"/>
    </font>
    <font>
      <name val="Calibri"/>
      <color rgb="001F6A78"/>
      <sz val="9.5"/>
    </font>
    <font>
      <name val="Calibri"/>
      <b val="1"/>
      <color rgb="001A2744"/>
      <sz val="9"/>
    </font>
    <font>
      <name val="Calibri"/>
      <color rgb="001A2744"/>
      <sz val="11"/>
    </font>
    <font>
      <name val="Calibri"/>
      <b val="1"/>
      <color rgb="001A2744"/>
      <sz val="10"/>
    </font>
    <font>
      <name val="Calibri"/>
      <i val="1"/>
      <color rgb="005C6470"/>
      <sz val="8.5"/>
    </font>
    <font>
      <name val="Calibri"/>
      <b val="1"/>
      <color rgb="001F6A78"/>
      <sz val="10.5"/>
      <u val="single"/>
    </font>
    <font>
      <name val="Calibri"/>
      <i val="1"/>
      <color rgb="005C6470"/>
      <sz val="8"/>
    </font>
  </fonts>
  <fills count="6">
    <fill>
      <patternFill/>
    </fill>
    <fill>
      <patternFill patternType="gray125"/>
    </fill>
    <fill>
      <patternFill patternType="solid">
        <fgColor rgb="001A2744"/>
      </patternFill>
    </fill>
    <fill>
      <patternFill patternType="solid">
        <fgColor rgb="00FEF6E9"/>
      </patternFill>
    </fill>
    <fill>
      <patternFill patternType="solid">
        <fgColor rgb="00CFE6E8"/>
      </patternFill>
    </fill>
    <fill>
      <patternFill patternType="solid">
        <fgColor rgb="00FDF1DD"/>
      </patternFill>
    </fill>
  </fills>
  <borders count="2">
    <border>
      <left/>
      <right/>
      <top/>
      <bottom/>
      <diagonal/>
    </border>
    <border>
      <left style="thin">
        <color rgb="00E5E1D8"/>
      </left>
      <right style="thin">
        <color rgb="00E5E1D8"/>
      </right>
      <top style="thin">
        <color rgb="00E5E1D8"/>
      </top>
      <bottom style="thin">
        <color rgb="00E5E1D8"/>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applyAlignment="1" pivotButton="0" quotePrefix="0" xfId="0">
      <alignment horizontal="left" vertical="center" wrapText="1"/>
    </xf>
    <xf numFmtId="0" fontId="3" fillId="2" borderId="0" applyAlignment="1" pivotButton="0" quotePrefix="0" xfId="0">
      <alignment horizontal="center" vertical="center" wrapText="1"/>
    </xf>
    <xf numFmtId="0" fontId="4" fillId="3" borderId="1" applyAlignment="1" pivotButton="0" quotePrefix="0" xfId="0">
      <alignment vertical="center"/>
    </xf>
    <xf numFmtId="0" fontId="5" fillId="3" borderId="1" applyAlignment="1" pivotButton="0" quotePrefix="0" xfId="0">
      <alignment vertical="center"/>
    </xf>
    <xf numFmtId="0" fontId="5" fillId="3" borderId="1" applyAlignment="1" pivotButton="0" quotePrefix="0" xfId="0">
      <alignment horizontal="center" vertical="center"/>
    </xf>
    <xf numFmtId="164" fontId="5" fillId="3" borderId="1" applyAlignment="1" pivotButton="0" quotePrefix="0" xfId="0">
      <alignment horizontal="center" vertical="center"/>
    </xf>
    <xf numFmtId="3" fontId="7" fillId="4" borderId="1" applyAlignment="1" pivotButton="0" quotePrefix="0" xfId="0">
      <alignment horizontal="center" vertical="center"/>
    </xf>
    <xf numFmtId="3" fontId="8" fillId="4" borderId="1" applyAlignment="1" pivotButton="0" quotePrefix="0" xfId="0">
      <alignment horizontal="center" vertical="center"/>
    </xf>
    <xf numFmtId="0" fontId="9" fillId="4" borderId="1" applyAlignment="1" pivotButton="0" quotePrefix="0" xfId="0">
      <alignment horizontal="center" vertical="center"/>
    </xf>
    <xf numFmtId="0" fontId="6" fillId="3" borderId="1" applyAlignment="1" pivotButton="0" quotePrefix="0" xfId="0">
      <alignment vertical="center" wrapText="1"/>
    </xf>
    <xf numFmtId="0" fontId="10" fillId="3" borderId="1" pivotButton="0" quotePrefix="0" xfId="0"/>
    <xf numFmtId="0" fontId="11" fillId="5" borderId="0" applyAlignment="1" pivotButton="0" quotePrefix="0" xfId="0">
      <alignment horizontal="right" vertical="center"/>
    </xf>
    <xf numFmtId="3" fontId="11" fillId="4" borderId="1" applyAlignment="1" pivotButton="0" quotePrefix="0" xfId="0">
      <alignment horizontal="center" vertical="center"/>
    </xf>
    <xf numFmtId="0" fontId="12" fillId="5" borderId="0" applyAlignment="1" pivotButton="0" quotePrefix="0" xfId="0">
      <alignment vertical="center" wrapText="1"/>
    </xf>
    <xf numFmtId="0" fontId="12" fillId="0" borderId="0" applyAlignment="1" pivotButton="0" quotePrefix="0" xfId="0">
      <alignment vertical="center"/>
    </xf>
    <xf numFmtId="0" fontId="2" fillId="5" borderId="0" applyAlignment="1" pivotButton="0" quotePrefix="0" xfId="0">
      <alignment vertical="top" wrapText="1"/>
    </xf>
    <xf numFmtId="0" fontId="13" fillId="0" borderId="0" pivotButton="0" quotePrefix="0" xfId="0"/>
    <xf numFmtId="0" fontId="14" fillId="0" borderId="0" applyAlignment="1" pivotButton="0" quotePrefix="0" xfId="0">
      <alignment vertical="top" wrapText="1"/>
    </xf>
  </cellXfs>
  <cellStyles count="1">
    <cellStyle name="Normal" xfId="0" builtinId="0" hidden="0"/>
  </cellStyles>
  <dxfs count="4">
    <dxf>
      <font>
        <b val="1"/>
        <color rgb="001A2744"/>
      </font>
      <fill>
        <patternFill patternType="solid">
          <fgColor rgb="00F6C7B6"/>
          <bgColor rgb="00F6C7B6"/>
        </patternFill>
      </fill>
    </dxf>
    <dxf>
      <font>
        <b val="1"/>
        <color rgb="001A2744"/>
      </font>
      <fill>
        <patternFill patternType="solid">
          <fgColor rgb="00FDF1DD"/>
          <bgColor rgb="00FDF1DD"/>
        </patternFill>
      </fill>
    </dxf>
    <dxf>
      <font>
        <b val="1"/>
        <color rgb="001A2744"/>
      </font>
      <fill>
        <patternFill patternType="solid">
          <fgColor rgb="00F4F2EE"/>
          <bgColor rgb="00F4F2EE"/>
        </patternFill>
      </fill>
    </dxf>
    <dxf>
      <font>
        <b val="1"/>
        <color rgb="001A2744"/>
      </font>
      <fill>
        <patternFill patternType="solid">
          <fgColor rgb="00EAF3F4"/>
          <bgColor rgb="00EAF3F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vtuber-stream-and-oshi-tracker/?utm_source=my_oshi_list&amp;utm_medium=lead_magnet&amp;utm_campaign=vtuber_oshi_tracker&amp;utm_content=lite_upsell" TargetMode="External" Id="rId1"/></Relationships>
</file>

<file path=xl/worksheets/sheet1.xml><?xml version="1.0" encoding="utf-8"?>
<worksheet xmlns="http://schemas.openxmlformats.org/spreadsheetml/2006/main">
  <sheetPr>
    <outlinePr summaryBelow="1" summaryRight="1"/>
    <pageSetUpPr/>
  </sheetPr>
  <dimension ref="A1:K35"/>
  <sheetViews>
    <sheetView showGridLines="0" workbookViewId="0">
      <pane ySplit="3" topLeftCell="A4" activePane="bottomLeft" state="frozen"/>
      <selection pane="bottomLeft" activeCell="A1" sqref="A1"/>
    </sheetView>
  </sheetViews>
  <sheetFormatPr baseColWidth="8" defaultRowHeight="15"/>
  <cols>
    <col width="22" customWidth="1" min="1" max="1"/>
    <col width="21" customWidth="1" min="2" max="2"/>
    <col width="17" customWidth="1" min="3" max="3"/>
    <col width="11" customWidth="1" min="4" max="4"/>
    <col width="13" customWidth="1" min="5" max="5"/>
    <col width="14" customWidth="1" min="6" max="6"/>
    <col width="12" customWidth="1" min="7" max="7"/>
    <col width="13" customWidth="1" min="8" max="8"/>
    <col width="14" customWidth="1" min="9" max="9"/>
    <col width="14" customWidth="1" min="10" max="10"/>
    <col width="34" customWidth="1" min="11" max="11"/>
  </cols>
  <sheetData>
    <row r="1" ht="24" customHeight="1">
      <c r="A1" s="1" t="inlineStr">
        <is>
          <t>MY OSHI LIST</t>
        </is>
      </c>
    </row>
    <row r="2" ht="66" customHeight="1">
      <c r="A2" s="2" t="inlineStr">
        <is>
          <t>Everyone you follow, in one place — talent, agency, the generation or wave they debuted with, your tier, and when you started. Cream cells are yours to fill in. The three teal columns marked (auto) calculate themselves and redo the arithmetic from today's date every time you open the file: how long you have been following, how many days until each talent's next debut anniversary, and a flag when one is close. It opens on an invented example so you can see it working; to clear it, select the cream cells and press Delete — clear the cells, not the whole rows, because deleting rows takes the (auto) formulas and the totals with them. Free from Ardent Workshop.</t>
        </is>
      </c>
    </row>
    <row r="3" ht="36" customHeight="1">
      <c r="A3" s="3" t="inlineStr">
        <is>
          <t>Talent</t>
        </is>
      </c>
      <c r="B3" s="3" t="inlineStr">
        <is>
          <t>Agency</t>
        </is>
      </c>
      <c r="C3" s="3" t="inlineStr">
        <is>
          <t>Branch / generation</t>
        </is>
      </c>
      <c r="D3" s="4" t="inlineStr">
        <is>
          <t>Platform</t>
        </is>
      </c>
      <c r="E3" s="4" t="inlineStr">
        <is>
          <t>Debut date</t>
        </is>
      </c>
      <c r="F3" s="4" t="inlineStr">
        <is>
          <t>Following since</t>
        </is>
      </c>
      <c r="G3" s="4" t="inlineStr">
        <is>
          <t>Tier</t>
        </is>
      </c>
      <c r="H3" s="4" t="inlineStr">
        <is>
          <t>Days following (auto)</t>
        </is>
      </c>
      <c r="I3" s="4" t="inlineStr">
        <is>
          <t>Next anniversary in (auto)</t>
        </is>
      </c>
      <c r="J3" s="4" t="inlineStr">
        <is>
          <t>Anniversary (auto)</t>
        </is>
      </c>
      <c r="K3" s="3" t="inlineStr">
        <is>
          <t>Notes</t>
        </is>
      </c>
    </row>
    <row r="4" ht="38" customHeight="1">
      <c r="A4" s="5" t="inlineStr">
        <is>
          <t>Kestrel Vane</t>
        </is>
      </c>
      <c r="B4" s="6" t="inlineStr">
        <is>
          <t>Moonspindle Studio</t>
        </is>
      </c>
      <c r="C4" s="6" t="inlineStr">
        <is>
          <t>1st Generation</t>
        </is>
      </c>
      <c r="D4" s="7" t="inlineStr">
        <is>
          <t>YouTube</t>
        </is>
      </c>
      <c r="E4" s="8">
        <f>TODAY()-1094</f>
        <v/>
      </c>
      <c r="F4" s="8">
        <f>TODAY()-880</f>
        <v/>
      </c>
      <c r="G4" s="7" t="inlineStr">
        <is>
          <t>Oshi</t>
        </is>
      </c>
      <c r="H4" s="9">
        <f>IF(OR(A4="",F4=""),"",TODAY()-F4)</f>
        <v/>
      </c>
      <c r="I4" s="10">
        <f>IF(OR(A4="",E4=""),"",DATE(YEAR(TODAY())+IF(DATE(YEAR(TODAY()),MONTH(E4),DAY(E4))&lt;TODAY(),1,0),MONTH(E4),DAY(E4))-TODAY())</f>
        <v/>
      </c>
      <c r="J4" s="11">
        <f>IF(A4="","",IF(E4="","No debut date",IF(I4&lt;=7,"This week",IF(I4&lt;=30,"This month","Later"))))</f>
        <v/>
      </c>
      <c r="K4" s="12" t="inlineStr">
        <is>
          <t>The one I clear the evening for. Karaoke streams are the reason.</t>
        </is>
      </c>
    </row>
    <row r="5" ht="53" customHeight="1">
      <c r="A5" s="5" t="inlineStr">
        <is>
          <t>Sable Marigold</t>
        </is>
      </c>
      <c r="B5" s="6" t="inlineStr">
        <is>
          <t>Moonspindle Studio</t>
        </is>
      </c>
      <c r="C5" s="6" t="inlineStr">
        <is>
          <t>2nd Generation</t>
        </is>
      </c>
      <c r="D5" s="7" t="inlineStr">
        <is>
          <t>Twitch</t>
        </is>
      </c>
      <c r="E5" s="8">
        <f>TODAY()-742</f>
        <v/>
      </c>
      <c r="F5" s="8">
        <f>TODAY()-410</f>
        <v/>
      </c>
      <c r="G5" s="7" t="inlineStr">
        <is>
          <t>Regular</t>
        </is>
      </c>
      <c r="H5" s="9">
        <f>IF(OR(A5="",F5=""),"",TODAY()-F5)</f>
        <v/>
      </c>
      <c r="I5" s="10">
        <f>IF(OR(A5="",E5=""),"",DATE(YEAR(TODAY())+IF(DATE(YEAR(TODAY()),MONTH(E5),DAY(E5))&lt;TODAY(),1,0),MONTH(E5),DAY(E5))-TODAY())</f>
        <v/>
      </c>
      <c r="J5" s="11">
        <f>IF(A5="","",IF(E5="","No debut date",IF(I5&lt;=7,"This week",IF(I5&lt;=30,"This month","Later"))))</f>
        <v/>
      </c>
      <c r="K5" s="12" t="inlineStr">
        <is>
          <t>Long gaming streams I leave on while working. Almost never send anything.</t>
        </is>
      </c>
    </row>
    <row r="6" ht="53" customHeight="1">
      <c r="A6" s="5" t="inlineStr">
        <is>
          <t>Cobalt Mikan</t>
        </is>
      </c>
      <c r="B6" s="6" t="inlineStr">
        <is>
          <t>Quarrytide Live</t>
        </is>
      </c>
      <c r="C6" s="6" t="inlineStr">
        <is>
          <t>Wave 3</t>
        </is>
      </c>
      <c r="D6" s="7" t="inlineStr">
        <is>
          <t>YouTube</t>
        </is>
      </c>
      <c r="E6" s="8">
        <f>TODAY()-520</f>
        <v/>
      </c>
      <c r="F6" s="8">
        <f>TODAY()-300</f>
        <v/>
      </c>
      <c r="G6" s="7" t="inlineStr">
        <is>
          <t>Regular</t>
        </is>
      </c>
      <c r="H6" s="9">
        <f>IF(OR(A6="",F6=""),"",TODAY()-F6)</f>
        <v/>
      </c>
      <c r="I6" s="10">
        <f>IF(OR(A6="",E6=""),"",DATE(YEAR(TODAY())+IF(DATE(YEAR(TODAY()),MONTH(E6),DAY(E6))&lt;TODAY(),1,0),MONTH(E6),DAY(E6))-TODAY())</f>
        <v/>
      </c>
      <c r="J6" s="11">
        <f>IF(A6="","",IF(E6="","No debut date",IF(I6&lt;=7,"This week",IF(I6&lt;=30,"This month","Later"))))</f>
        <v/>
      </c>
      <c r="K6" s="12" t="inlineStr">
        <is>
          <t>Schedule moved to a slot I can never make. Still a member, apparently.</t>
        </is>
      </c>
    </row>
    <row r="7" ht="38" customHeight="1">
      <c r="A7" s="5" t="inlineStr">
        <is>
          <t>Juniper Quill</t>
        </is>
      </c>
      <c r="B7" s="6" t="inlineStr">
        <is>
          <t>Indie / independent</t>
        </is>
      </c>
      <c r="C7" s="6" t="inlineStr">
        <is>
          <t>Solo</t>
        </is>
      </c>
      <c r="D7" s="7" t="inlineStr">
        <is>
          <t>YouTube</t>
        </is>
      </c>
      <c r="E7" s="8">
        <f>TODAY()-1310</f>
        <v/>
      </c>
      <c r="F7" s="8">
        <f>TODAY()-640</f>
        <v/>
      </c>
      <c r="G7" s="7" t="inlineStr">
        <is>
          <t>Oshi</t>
        </is>
      </c>
      <c r="H7" s="9">
        <f>IF(OR(A7="",F7=""),"",TODAY()-F7)</f>
        <v/>
      </c>
      <c r="I7" s="10">
        <f>IF(OR(A7="",E7=""),"",DATE(YEAR(TODAY())+IF(DATE(YEAR(TODAY()),MONTH(E7),DAY(E7))&lt;TODAY(),1,0),MONTH(E7),DAY(E7))-TODAY())</f>
        <v/>
      </c>
      <c r="J7" s="11">
        <f>IF(A7="","",IF(E7="","No debut date",IF(I7&lt;=7,"This week",IF(I7&lt;=30,"This month","Later"))))</f>
        <v/>
      </c>
      <c r="K7" s="12" t="inlineStr">
        <is>
          <t>Gets me every time — apparel drops, voice packs, all of it.</t>
        </is>
      </c>
    </row>
    <row r="8" ht="38" customHeight="1">
      <c r="A8" s="5" t="inlineStr">
        <is>
          <t>Nori Ashgrove</t>
        </is>
      </c>
      <c r="B8" s="6" t="inlineStr">
        <is>
          <t>Moonspindle Studio</t>
        </is>
      </c>
      <c r="C8" s="6" t="inlineStr">
        <is>
          <t>3rd Generation</t>
        </is>
      </c>
      <c r="D8" s="7" t="inlineStr">
        <is>
          <t>YouTube</t>
        </is>
      </c>
      <c r="E8" s="8">
        <f>TODAY()-96</f>
        <v/>
      </c>
      <c r="F8" s="8">
        <f>TODAY()-92</f>
        <v/>
      </c>
      <c r="G8" s="7" t="inlineStr">
        <is>
          <t>Casual</t>
        </is>
      </c>
      <c r="H8" s="9">
        <f>IF(OR(A8="",F8=""),"",TODAY()-F8)</f>
        <v/>
      </c>
      <c r="I8" s="10">
        <f>IF(OR(A8="",E8=""),"",DATE(YEAR(TODAY())+IF(DATE(YEAR(TODAY()),MONTH(E8),DAY(E8))&lt;TODAY(),1,0),MONTH(E8),DAY(E8))-TODAY())</f>
        <v/>
      </c>
      <c r="J8" s="11">
        <f>IF(A8="","",IF(E8="","No debut date",IF(I8&lt;=7,"This week",IF(I8&lt;=30,"This month","Later"))))</f>
        <v/>
      </c>
      <c r="K8" s="12" t="inlineStr">
        <is>
          <t>Followed from the debut. Working out whether it sticks.</t>
        </is>
      </c>
    </row>
    <row r="9" ht="38" customHeight="1">
      <c r="A9" s="5" t="inlineStr">
        <is>
          <t>Tempo Ravel</t>
        </is>
      </c>
      <c r="B9" s="6" t="inlineStr">
        <is>
          <t>Quarrytide Live</t>
        </is>
      </c>
      <c r="C9" s="6" t="inlineStr">
        <is>
          <t>Wave 2</t>
        </is>
      </c>
      <c r="D9" s="7" t="inlineStr">
        <is>
          <t>Both</t>
        </is>
      </c>
      <c r="E9" s="8">
        <f>TODAY()-655</f>
        <v/>
      </c>
      <c r="F9" s="8">
        <f>TODAY()-70</f>
        <v/>
      </c>
      <c r="G9" s="7" t="inlineStr">
        <is>
          <t>Trying out</t>
        </is>
      </c>
      <c r="H9" s="9">
        <f>IF(OR(A9="",F9=""),"",TODAY()-F9)</f>
        <v/>
      </c>
      <c r="I9" s="10">
        <f>IF(OR(A9="",E9=""),"",DATE(YEAR(TODAY())+IF(DATE(YEAR(TODAY()),MONTH(E9),DAY(E9))&lt;TODAY(),1,0),MONTH(E9),DAY(E9))-TODAY())</f>
        <v/>
      </c>
      <c r="J9" s="11">
        <f>IF(A9="","",IF(E9="","No debut date",IF(I9&lt;=7,"This week",IF(I9&lt;=30,"This month","Later"))))</f>
        <v/>
      </c>
      <c r="K9" s="12" t="inlineStr">
        <is>
          <t>Clips looked great. Have not actually sat down for a stream yet.</t>
        </is>
      </c>
    </row>
    <row r="10" ht="53" customHeight="1">
      <c r="A10" s="5" t="inlineStr">
        <is>
          <t>Marzipan Voss</t>
        </is>
      </c>
      <c r="B10" s="6" t="inlineStr">
        <is>
          <t>Indie / independent</t>
        </is>
      </c>
      <c r="C10" s="6" t="inlineStr">
        <is>
          <t>Solo</t>
        </is>
      </c>
      <c r="D10" s="7" t="inlineStr">
        <is>
          <t>YouTube</t>
        </is>
      </c>
      <c r="E10" s="8">
        <f>TODAY()-988</f>
        <v/>
      </c>
      <c r="F10" s="8">
        <f>TODAY()-505</f>
        <v/>
      </c>
      <c r="G10" s="7" t="inlineStr">
        <is>
          <t>Regular</t>
        </is>
      </c>
      <c r="H10" s="9">
        <f>IF(OR(A10="",F10=""),"",TODAY()-F10)</f>
        <v/>
      </c>
      <c r="I10" s="10">
        <f>IF(OR(A10="",E10=""),"",DATE(YEAR(TODAY())+IF(DATE(YEAR(TODAY()),MONTH(E10),DAY(E10))&lt;TODAY(),1,0),MONTH(E10),DAY(E10))-TODAY())</f>
        <v/>
      </c>
      <c r="J10" s="11">
        <f>IF(A10="","",IF(E10="","No debut date",IF(I10&lt;=7,"This week",IF(I10&lt;=30,"This month","Later"))))</f>
        <v/>
      </c>
      <c r="K10" s="12" t="inlineStr">
        <is>
          <t>Music-first. Went to the concert; let the membership lapse afterward.</t>
        </is>
      </c>
    </row>
    <row r="11" ht="53" customHeight="1">
      <c r="A11" s="5" t="inlineStr">
        <is>
          <t>Wick Lanternby</t>
        </is>
      </c>
      <c r="B11" s="6" t="inlineStr">
        <is>
          <t>Indie / independent</t>
        </is>
      </c>
      <c r="C11" s="6" t="inlineStr">
        <is>
          <t>Solo</t>
        </is>
      </c>
      <c r="D11" s="7" t="inlineStr">
        <is>
          <t>Twitch</t>
        </is>
      </c>
      <c r="E11" s="8">
        <f>TODAY()-1460</f>
        <v/>
      </c>
      <c r="F11" s="8">
        <f>TODAY()-1200</f>
        <v/>
      </c>
      <c r="G11" s="7" t="inlineStr">
        <is>
          <t>Graduated</t>
        </is>
      </c>
      <c r="H11" s="9">
        <f>IF(OR(A11="",F11=""),"",TODAY()-F11)</f>
        <v/>
      </c>
      <c r="I11" s="10">
        <f>IF(OR(A11="",E11=""),"",DATE(YEAR(TODAY())+IF(DATE(YEAR(TODAY()),MONTH(E11),DAY(E11))&lt;TODAY(),1,0),MONTH(E11),DAY(E11))-TODAY())</f>
        <v/>
      </c>
      <c r="J11" s="11">
        <f>IF(A11="","",IF(E11="","No debut date",IF(I11&lt;=7,"This week",IF(I11&lt;=30,"This month","Later"))))</f>
        <v/>
      </c>
      <c r="K11" s="12" t="inlineStr">
        <is>
          <t>Graduated in the spring. Keeping the row for the archive and the merch.</t>
        </is>
      </c>
    </row>
    <row r="12" ht="20" customHeight="1">
      <c r="A12" s="13" t="n"/>
      <c r="B12" s="13" t="n"/>
      <c r="C12" s="13" t="n"/>
      <c r="D12" s="13" t="n"/>
      <c r="E12" s="13" t="n"/>
      <c r="F12" s="13" t="n"/>
      <c r="G12" s="13" t="n"/>
      <c r="H12" s="9">
        <f>IF(OR(A12="",F12=""),"",TODAY()-F12)</f>
        <v/>
      </c>
      <c r="I12" s="10">
        <f>IF(OR(A12="",E12=""),"",DATE(YEAR(TODAY())+IF(DATE(YEAR(TODAY()),MONTH(E12),DAY(E12))&lt;TODAY(),1,0),MONTH(E12),DAY(E12))-TODAY())</f>
        <v/>
      </c>
      <c r="J12" s="11">
        <f>IF(A12="","",IF(E12="","No debut date",IF(I12&lt;=7,"This week",IF(I12&lt;=30,"This month","Later"))))</f>
        <v/>
      </c>
      <c r="K12" s="13" t="n"/>
    </row>
    <row r="13" ht="20" customHeight="1">
      <c r="A13" s="13" t="n"/>
      <c r="B13" s="13" t="n"/>
      <c r="C13" s="13" t="n"/>
      <c r="D13" s="13" t="n"/>
      <c r="E13" s="13" t="n"/>
      <c r="F13" s="13" t="n"/>
      <c r="G13" s="13" t="n"/>
      <c r="H13" s="9">
        <f>IF(OR(A13="",F13=""),"",TODAY()-F13)</f>
        <v/>
      </c>
      <c r="I13" s="10">
        <f>IF(OR(A13="",E13=""),"",DATE(YEAR(TODAY())+IF(DATE(YEAR(TODAY()),MONTH(E13),DAY(E13))&lt;TODAY(),1,0),MONTH(E13),DAY(E13))-TODAY())</f>
        <v/>
      </c>
      <c r="J13" s="11">
        <f>IF(A13="","",IF(E13="","No debut date",IF(I13&lt;=7,"This week",IF(I13&lt;=30,"This month","Later"))))</f>
        <v/>
      </c>
      <c r="K13" s="13" t="n"/>
    </row>
    <row r="14" ht="20" customHeight="1">
      <c r="A14" s="13" t="n"/>
      <c r="B14" s="13" t="n"/>
      <c r="C14" s="13" t="n"/>
      <c r="D14" s="13" t="n"/>
      <c r="E14" s="13" t="n"/>
      <c r="F14" s="13" t="n"/>
      <c r="G14" s="13" t="n"/>
      <c r="H14" s="9">
        <f>IF(OR(A14="",F14=""),"",TODAY()-F14)</f>
        <v/>
      </c>
      <c r="I14" s="10">
        <f>IF(OR(A14="",E14=""),"",DATE(YEAR(TODAY())+IF(DATE(YEAR(TODAY()),MONTH(E14),DAY(E14))&lt;TODAY(),1,0),MONTH(E14),DAY(E14))-TODAY())</f>
        <v/>
      </c>
      <c r="J14" s="11">
        <f>IF(A14="","",IF(E14="","No debut date",IF(I14&lt;=7,"This week",IF(I14&lt;=30,"This month","Later"))))</f>
        <v/>
      </c>
      <c r="K14" s="13" t="n"/>
    </row>
    <row r="15" ht="20" customHeight="1">
      <c r="A15" s="13" t="n"/>
      <c r="B15" s="13" t="n"/>
      <c r="C15" s="13" t="n"/>
      <c r="D15" s="13" t="n"/>
      <c r="E15" s="13" t="n"/>
      <c r="F15" s="13" t="n"/>
      <c r="G15" s="13" t="n"/>
      <c r="H15" s="9">
        <f>IF(OR(A15="",F15=""),"",TODAY()-F15)</f>
        <v/>
      </c>
      <c r="I15" s="10">
        <f>IF(OR(A15="",E15=""),"",DATE(YEAR(TODAY())+IF(DATE(YEAR(TODAY()),MONTH(E15),DAY(E15))&lt;TODAY(),1,0),MONTH(E15),DAY(E15))-TODAY())</f>
        <v/>
      </c>
      <c r="J15" s="11">
        <f>IF(A15="","",IF(E15="","No debut date",IF(I15&lt;=7,"This week",IF(I15&lt;=30,"This month","Later"))))</f>
        <v/>
      </c>
      <c r="K15" s="13" t="n"/>
    </row>
    <row r="16" ht="20" customHeight="1">
      <c r="A16" s="13" t="n"/>
      <c r="B16" s="13" t="n"/>
      <c r="C16" s="13" t="n"/>
      <c r="D16" s="13" t="n"/>
      <c r="E16" s="13" t="n"/>
      <c r="F16" s="13" t="n"/>
      <c r="G16" s="13" t="n"/>
      <c r="H16" s="9">
        <f>IF(OR(A16="",F16=""),"",TODAY()-F16)</f>
        <v/>
      </c>
      <c r="I16" s="10">
        <f>IF(OR(A16="",E16=""),"",DATE(YEAR(TODAY())+IF(DATE(YEAR(TODAY()),MONTH(E16),DAY(E16))&lt;TODAY(),1,0),MONTH(E16),DAY(E16))-TODAY())</f>
        <v/>
      </c>
      <c r="J16" s="11">
        <f>IF(A16="","",IF(E16="","No debut date",IF(I16&lt;=7,"This week",IF(I16&lt;=30,"This month","Later"))))</f>
        <v/>
      </c>
      <c r="K16" s="13" t="n"/>
    </row>
    <row r="17" ht="20" customHeight="1">
      <c r="A17" s="13" t="n"/>
      <c r="B17" s="13" t="n"/>
      <c r="C17" s="13" t="n"/>
      <c r="D17" s="13" t="n"/>
      <c r="E17" s="13" t="n"/>
      <c r="F17" s="13" t="n"/>
      <c r="G17" s="13" t="n"/>
      <c r="H17" s="9">
        <f>IF(OR(A17="",F17=""),"",TODAY()-F17)</f>
        <v/>
      </c>
      <c r="I17" s="10">
        <f>IF(OR(A17="",E17=""),"",DATE(YEAR(TODAY())+IF(DATE(YEAR(TODAY()),MONTH(E17),DAY(E17))&lt;TODAY(),1,0),MONTH(E17),DAY(E17))-TODAY())</f>
        <v/>
      </c>
      <c r="J17" s="11">
        <f>IF(A17="","",IF(E17="","No debut date",IF(I17&lt;=7,"This week",IF(I17&lt;=30,"This month","Later"))))</f>
        <v/>
      </c>
      <c r="K17" s="13" t="n"/>
    </row>
    <row r="18" ht="20" customHeight="1">
      <c r="A18" s="13" t="n"/>
      <c r="B18" s="13" t="n"/>
      <c r="C18" s="13" t="n"/>
      <c r="D18" s="13" t="n"/>
      <c r="E18" s="13" t="n"/>
      <c r="F18" s="13" t="n"/>
      <c r="G18" s="13" t="n"/>
      <c r="H18" s="9">
        <f>IF(OR(A18="",F18=""),"",TODAY()-F18)</f>
        <v/>
      </c>
      <c r="I18" s="10">
        <f>IF(OR(A18="",E18=""),"",DATE(YEAR(TODAY())+IF(DATE(YEAR(TODAY()),MONTH(E18),DAY(E18))&lt;TODAY(),1,0),MONTH(E18),DAY(E18))-TODAY())</f>
        <v/>
      </c>
      <c r="J18" s="11">
        <f>IF(A18="","",IF(E18="","No debut date",IF(I18&lt;=7,"This week",IF(I18&lt;=30,"This month","Later"))))</f>
        <v/>
      </c>
      <c r="K18" s="13" t="n"/>
    </row>
    <row r="19" ht="20" customHeight="1">
      <c r="A19" s="13" t="n"/>
      <c r="B19" s="13" t="n"/>
      <c r="C19" s="13" t="n"/>
      <c r="D19" s="13" t="n"/>
      <c r="E19" s="13" t="n"/>
      <c r="F19" s="13" t="n"/>
      <c r="G19" s="13" t="n"/>
      <c r="H19" s="9">
        <f>IF(OR(A19="",F19=""),"",TODAY()-F19)</f>
        <v/>
      </c>
      <c r="I19" s="10">
        <f>IF(OR(A19="",E19=""),"",DATE(YEAR(TODAY())+IF(DATE(YEAR(TODAY()),MONTH(E19),DAY(E19))&lt;TODAY(),1,0),MONTH(E19),DAY(E19))-TODAY())</f>
        <v/>
      </c>
      <c r="J19" s="11">
        <f>IF(A19="","",IF(E19="","No debut date",IF(I19&lt;=7,"This week",IF(I19&lt;=30,"This month","Later"))))</f>
        <v/>
      </c>
      <c r="K19" s="13" t="n"/>
    </row>
    <row r="20" ht="20" customHeight="1">
      <c r="A20" s="13" t="n"/>
      <c r="B20" s="13" t="n"/>
      <c r="C20" s="13" t="n"/>
      <c r="D20" s="13" t="n"/>
      <c r="E20" s="13" t="n"/>
      <c r="F20" s="13" t="n"/>
      <c r="G20" s="13" t="n"/>
      <c r="H20" s="9">
        <f>IF(OR(A20="",F20=""),"",TODAY()-F20)</f>
        <v/>
      </c>
      <c r="I20" s="10">
        <f>IF(OR(A20="",E20=""),"",DATE(YEAR(TODAY())+IF(DATE(YEAR(TODAY()),MONTH(E20),DAY(E20))&lt;TODAY(),1,0),MONTH(E20),DAY(E20))-TODAY())</f>
        <v/>
      </c>
      <c r="J20" s="11">
        <f>IF(A20="","",IF(E20="","No debut date",IF(I20&lt;=7,"This week",IF(I20&lt;=30,"This month","Later"))))</f>
        <v/>
      </c>
      <c r="K20" s="13" t="n"/>
    </row>
    <row r="21" ht="20" customHeight="1">
      <c r="A21" s="13" t="n"/>
      <c r="B21" s="13" t="n"/>
      <c r="C21" s="13" t="n"/>
      <c r="D21" s="13" t="n"/>
      <c r="E21" s="13" t="n"/>
      <c r="F21" s="13" t="n"/>
      <c r="G21" s="13" t="n"/>
      <c r="H21" s="9">
        <f>IF(OR(A21="",F21=""),"",TODAY()-F21)</f>
        <v/>
      </c>
      <c r="I21" s="10">
        <f>IF(OR(A21="",E21=""),"",DATE(YEAR(TODAY())+IF(DATE(YEAR(TODAY()),MONTH(E21),DAY(E21))&lt;TODAY(),1,0),MONTH(E21),DAY(E21))-TODAY())</f>
        <v/>
      </c>
      <c r="J21" s="11">
        <f>IF(A21="","",IF(E21="","No debut date",IF(I21&lt;=7,"This week",IF(I21&lt;=30,"This month","Later"))))</f>
        <v/>
      </c>
      <c r="K21" s="13" t="n"/>
    </row>
    <row r="22" ht="20" customHeight="1">
      <c r="A22" s="13" t="n"/>
      <c r="B22" s="13" t="n"/>
      <c r="C22" s="13" t="n"/>
      <c r="D22" s="13" t="n"/>
      <c r="E22" s="13" t="n"/>
      <c r="F22" s="13" t="n"/>
      <c r="G22" s="13" t="n"/>
      <c r="H22" s="9">
        <f>IF(OR(A22="",F22=""),"",TODAY()-F22)</f>
        <v/>
      </c>
      <c r="I22" s="10">
        <f>IF(OR(A22="",E22=""),"",DATE(YEAR(TODAY())+IF(DATE(YEAR(TODAY()),MONTH(E22),DAY(E22))&lt;TODAY(),1,0),MONTH(E22),DAY(E22))-TODAY())</f>
        <v/>
      </c>
      <c r="J22" s="11">
        <f>IF(A22="","",IF(E22="","No debut date",IF(I22&lt;=7,"This week",IF(I22&lt;=30,"This month","Later"))))</f>
        <v/>
      </c>
      <c r="K22" s="13" t="n"/>
    </row>
    <row r="23" ht="20" customHeight="1">
      <c r="A23" s="13" t="n"/>
      <c r="B23" s="13" t="n"/>
      <c r="C23" s="13" t="n"/>
      <c r="D23" s="13" t="n"/>
      <c r="E23" s="13" t="n"/>
      <c r="F23" s="13" t="n"/>
      <c r="G23" s="13" t="n"/>
      <c r="H23" s="9">
        <f>IF(OR(A23="",F23=""),"",TODAY()-F23)</f>
        <v/>
      </c>
      <c r="I23" s="10">
        <f>IF(OR(A23="",E23=""),"",DATE(YEAR(TODAY())+IF(DATE(YEAR(TODAY()),MONTH(E23),DAY(E23))&lt;TODAY(),1,0),MONTH(E23),DAY(E23))-TODAY())</f>
        <v/>
      </c>
      <c r="J23" s="11">
        <f>IF(A23="","",IF(E23="","No debut date",IF(I23&lt;=7,"This week",IF(I23&lt;=30,"This month","Later"))))</f>
        <v/>
      </c>
      <c r="K23" s="13" t="n"/>
    </row>
    <row r="24" ht="20" customHeight="1">
      <c r="A24" s="13" t="n"/>
      <c r="B24" s="13" t="n"/>
      <c r="C24" s="13" t="n"/>
      <c r="D24" s="13" t="n"/>
      <c r="E24" s="13" t="n"/>
      <c r="F24" s="13" t="n"/>
      <c r="G24" s="13" t="n"/>
      <c r="H24" s="9">
        <f>IF(OR(A24="",F24=""),"",TODAY()-F24)</f>
        <v/>
      </c>
      <c r="I24" s="10">
        <f>IF(OR(A24="",E24=""),"",DATE(YEAR(TODAY())+IF(DATE(YEAR(TODAY()),MONTH(E24),DAY(E24))&lt;TODAY(),1,0),MONTH(E24),DAY(E24))-TODAY())</f>
        <v/>
      </c>
      <c r="J24" s="11">
        <f>IF(A24="","",IF(E24="","No debut date",IF(I24&lt;=7,"This week",IF(I24&lt;=30,"This month","Later"))))</f>
        <v/>
      </c>
      <c r="K24" s="13" t="n"/>
    </row>
    <row r="25" ht="20" customHeight="1">
      <c r="A25" s="13" t="n"/>
      <c r="B25" s="13" t="n"/>
      <c r="C25" s="13" t="n"/>
      <c r="D25" s="13" t="n"/>
      <c r="E25" s="13" t="n"/>
      <c r="F25" s="13" t="n"/>
      <c r="G25" s="13" t="n"/>
      <c r="H25" s="9">
        <f>IF(OR(A25="",F25=""),"",TODAY()-F25)</f>
        <v/>
      </c>
      <c r="I25" s="10">
        <f>IF(OR(A25="",E25=""),"",DATE(YEAR(TODAY())+IF(DATE(YEAR(TODAY()),MONTH(E25),DAY(E25))&lt;TODAY(),1,0),MONTH(E25),DAY(E25))-TODAY())</f>
        <v/>
      </c>
      <c r="J25" s="11">
        <f>IF(A25="","",IF(E25="","No debut date",IF(I25&lt;=7,"This week",IF(I25&lt;=30,"This month","Later"))))</f>
        <v/>
      </c>
      <c r="K25" s="13" t="n"/>
    </row>
    <row r="26" ht="20" customHeight="1">
      <c r="A26" s="13" t="n"/>
      <c r="B26" s="13" t="n"/>
      <c r="C26" s="13" t="n"/>
      <c r="D26" s="13" t="n"/>
      <c r="E26" s="13" t="n"/>
      <c r="F26" s="13" t="n"/>
      <c r="G26" s="13" t="n"/>
      <c r="H26" s="9">
        <f>IF(OR(A26="",F26=""),"",TODAY()-F26)</f>
        <v/>
      </c>
      <c r="I26" s="10">
        <f>IF(OR(A26="",E26=""),"",DATE(YEAR(TODAY())+IF(DATE(YEAR(TODAY()),MONTH(E26),DAY(E26))&lt;TODAY(),1,0),MONTH(E26),DAY(E26))-TODAY())</f>
        <v/>
      </c>
      <c r="J26" s="11">
        <f>IF(A26="","",IF(E26="","No debut date",IF(I26&lt;=7,"This week",IF(I26&lt;=30,"This month","Later"))))</f>
        <v/>
      </c>
      <c r="K26" s="13" t="n"/>
    </row>
    <row r="27" ht="20" customHeight="1">
      <c r="A27" s="13" t="n"/>
      <c r="B27" s="13" t="n"/>
      <c r="C27" s="13" t="n"/>
      <c r="D27" s="13" t="n"/>
      <c r="E27" s="13" t="n"/>
      <c r="F27" s="13" t="n"/>
      <c r="G27" s="13" t="n"/>
      <c r="H27" s="9">
        <f>IF(OR(A27="",F27=""),"",TODAY()-F27)</f>
        <v/>
      </c>
      <c r="I27" s="10">
        <f>IF(OR(A27="",E27=""),"",DATE(YEAR(TODAY())+IF(DATE(YEAR(TODAY()),MONTH(E27),DAY(E27))&lt;TODAY(),1,0),MONTH(E27),DAY(E27))-TODAY())</f>
        <v/>
      </c>
      <c r="J27" s="11">
        <f>IF(A27="","",IF(E27="","No debut date",IF(I27&lt;=7,"This week",IF(I27&lt;=30,"This month","Later"))))</f>
        <v/>
      </c>
      <c r="K27" s="13" t="n"/>
    </row>
    <row r="28" ht="34" customHeight="1">
      <c r="A28" s="14" t="inlineStr">
        <is>
          <t>TALENTS ON THE LIST</t>
        </is>
      </c>
      <c r="H28" s="15">
        <f>COUNTA(A4:A27)</f>
        <v/>
      </c>
      <c r="I28" s="15">
        <f>COUNTIF(J4:J27,"This month")+COUNTIF(J4:J27,"This week")</f>
        <v/>
      </c>
      <c r="J28" s="16" t="inlineStr">
        <is>
          <t>anniversaries inside 30 days</t>
        </is>
      </c>
    </row>
    <row r="29" ht="18" customHeight="1">
      <c r="A29" s="17" t="inlineStr">
        <is>
          <t>Out of room? Copy the last row and paste it down — the (auto) cells come with it — then drag the two totals above to cover the new range.</t>
        </is>
      </c>
    </row>
    <row r="31" ht="58" customHeight="1">
      <c r="A31" s="18" t="inlineStr">
        <is>
          <t>This free list is the roster tab from the VTuber Stream &amp; Oshi Tracker. The paid workbook adds the part a list cannot do: a stream log and a support log, joined into what each talent costs you per hour watched and the gap between the share of your money they take and the share of your attention — plus an events tab that converts an announcement time in any zone to your own clock, a per-agency rollup, and a 28-term glossary. Eight tabs and three guides in one download you own.</t>
        </is>
      </c>
    </row>
    <row r="33" ht="22" customHeight="1">
      <c r="A33" s="19" t="inlineStr">
        <is>
          <t>➜  See the full VTuber Stream &amp; Oshi Tracker at ardentworkshop.com</t>
        </is>
      </c>
    </row>
    <row r="35" ht="40" customHeight="1">
      <c r="A35" s="20" t="inlineStr">
        <is>
          <t>Free from Ardent Workshop — ardentworkshop.com. The example talents and the example agencies are invented placeholders, not real people or companies. This is a personal tracker, not financial advice, and it is not affiliated with, sponsored by, or endorsed by any VTuber agency, talent, or platform. Please don't resell or redistribute it.</t>
        </is>
      </c>
    </row>
  </sheetData>
  <mergeCells count="7">
    <mergeCell ref="A35:K35"/>
    <mergeCell ref="A29:K29"/>
    <mergeCell ref="A2:K2"/>
    <mergeCell ref="A33:K33"/>
    <mergeCell ref="A1:K1"/>
    <mergeCell ref="A28:G28"/>
    <mergeCell ref="A31:K31"/>
  </mergeCells>
  <conditionalFormatting sqref="J4:J27">
    <cfRule type="cellIs" priority="1" operator="equal" dxfId="0">
      <formula>"This week"</formula>
    </cfRule>
    <cfRule type="cellIs" priority="2" operator="equal" dxfId="1">
      <formula>"This month"</formula>
    </cfRule>
    <cfRule type="cellIs" priority="3" operator="equal" dxfId="2">
      <formula>"Later"</formula>
    </cfRule>
    <cfRule type="cellIs" priority="4" operator="equal" dxfId="3">
      <formula>"No debut date"</formula>
    </cfRule>
  </conditionalFormatting>
  <dataValidations count="2">
    <dataValidation sqref="G4:G27" showDropDown="0" showInputMessage="0" showErrorMessage="0" allowBlank="1" type="list">
      <formula1>"Oshi,Regular,Casual,Trying out,Graduated"</formula1>
    </dataValidation>
    <dataValidation sqref="D4:D27" showDropDown="0" showInputMessage="0" showErrorMessage="0" allowBlank="1" type="list">
      <formula1>"YouTube,Twitch,Both,Other"</formula1>
    </dataValidation>
  </dataValidations>
  <hyperlinks>
    <hyperlink xmlns:r="http://schemas.openxmlformats.org/officeDocument/2006/relationships" ref="A33"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My Oshi List — a free VTuber oshi roster by Ardent Workshop</dc:title>
  <dc:description xmlns:dc="http://purl.org/dc/elements/1.1/">The free lite version of the VTuber Stream &amp; Oshi Tracker. One tab: talent, agency, generation, tier and following-since, with computed days following and anniversary countdowns. Opens in Excel, Google Sheets and LibreOffice.</dc:description>
  <dc:subject xmlns:dc="http://purl.org/dc/elements/1.1/">A free single-tab roster of the VTubers you follow, with days following, a countdown to each debut anniversary and an anniversary flag</dc:subject>
  <dc:language xmlns:dc="http://purl.org/dc/elements/1.1/">en-US</dc:language>
  <dcterms:created xmlns:dcterms="http://purl.org/dc/terms/" xmlns:xsi="http://www.w3.org/2001/XMLSchema-instance" xsi:type="dcterms:W3CDTF">2026-08-14T00:00:00Z</dcterms:created>
  <dcterms:modified xmlns:dcterms="http://purl.org/dc/terms/" xmlns:xsi="http://www.w3.org/2001/XMLSchema-instance" xsi:type="dcterms:W3CDTF">2026-08-14T00:00:00Z</dcterms:modified>
  <cp:keywords>VTuber tracker, oshi list, free spreadsheet, anniversary countdown, Excel, Google Sheets</cp:keywords>
</cp:coreProperties>
</file>