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wo Offers" sheetId="2" state="visible" r:id="rId2"/>
    <sheet xmlns:r="http://schemas.openxmlformats.org/officeDocument/2006/relationships" name="Scorecard" sheetId="3" state="visible" r:id="rId3"/>
  </sheets>
  <definedNames/>
  <calcPr calcId="124519" fullCalcOnLoad="1"/>
</workbook>
</file>

<file path=xl/styles.xml><?xml version="1.0" encoding="utf-8"?>
<styleSheet xmlns="http://schemas.openxmlformats.org/spreadsheetml/2006/main">
  <numFmts count="2">
    <numFmt numFmtId="164" formatCode="$#,##0"/>
    <numFmt numFmtId="165" formatCode="0.000%"/>
  </numFmts>
  <fonts count="27">
    <font>
      <name val="Calibri"/>
      <family val="2"/>
      <color theme="1"/>
      <sz val="11"/>
      <scheme val="minor"/>
    </font>
    <font>
      <name val="Calibri"/>
      <b val="1"/>
      <color rgb="001A2744"/>
      <sz val="18"/>
    </font>
    <font>
      <name val="Calibri"/>
      <b val="1"/>
      <color rgb="001F6A78"/>
      <sz val="12"/>
    </font>
    <font>
      <name val="Calibri"/>
      <color rgb="002A2F3A"/>
      <sz val="10.5"/>
    </font>
    <font>
      <name val="Calibri"/>
      <b val="1"/>
      <color rgb="001F6A78"/>
      <sz val="10.5"/>
      <u val="single"/>
    </font>
    <font>
      <name val="Calibri"/>
      <i val="1"/>
      <color rgb="005C6470"/>
      <sz val="9"/>
    </font>
    <font>
      <name val="Calibri"/>
      <b val="1"/>
      <color rgb="001A2744"/>
      <sz val="16"/>
    </font>
    <font>
      <name val="Calibri"/>
      <i val="1"/>
      <color rgb="005C6470"/>
      <sz val="9.5"/>
    </font>
    <font>
      <name val="Calibri"/>
      <b val="1"/>
      <color rgb="001F6A78"/>
      <sz val="11"/>
    </font>
    <font>
      <name val="Calibri"/>
      <b val="1"/>
      <color rgb="001A2744"/>
      <sz val="10"/>
    </font>
    <font>
      <name val="Calibri"/>
      <b val="1"/>
      <color rgb="002A2F3A"/>
      <sz val="11"/>
    </font>
    <font>
      <name val="Calibri"/>
      <b val="1"/>
      <color rgb="00FFFFFF"/>
      <sz val="10"/>
    </font>
    <font>
      <name val="Calibri"/>
      <b val="1"/>
      <color rgb="001A2744"/>
      <sz val="10.5"/>
    </font>
    <font>
      <name val="Calibri"/>
      <b val="1"/>
      <color rgb="001F6A78"/>
      <sz val="10.5"/>
    </font>
    <font>
      <name val="Calibri"/>
      <color rgb="002A2F3A"/>
      <sz val="9.5"/>
    </font>
    <font>
      <name val="Calibri"/>
      <b val="1"/>
      <color rgb="008A5A0F"/>
      <sz val="10"/>
    </font>
    <font>
      <name val="Calibri"/>
      <color rgb="002A2F3A"/>
      <sz val="10"/>
    </font>
    <font>
      <name val="Calibri"/>
      <color rgb="001E5631"/>
      <sz val="10.5"/>
    </font>
    <font>
      <name val="Calibri"/>
      <b val="1"/>
      <color rgb="003A3F6B"/>
      <sz val="12"/>
    </font>
    <font>
      <name val="Calibri"/>
      <b val="1"/>
      <color rgb="008A5A0F"/>
      <sz val="13"/>
    </font>
    <font>
      <name val="Calibri"/>
      <b val="1"/>
      <color rgb="008A5A0F"/>
      <sz val="12"/>
    </font>
    <font>
      <name val="Calibri"/>
      <b val="1"/>
      <color rgb="001A2744"/>
      <sz val="11"/>
    </font>
    <font>
      <name val="Calibri"/>
      <i val="1"/>
      <color rgb="001F6A78"/>
      <sz val="9.5"/>
    </font>
    <font>
      <name val="Calibri"/>
      <b val="1"/>
      <color rgb="001F6A78"/>
      <sz val="10"/>
      <u val="single"/>
    </font>
    <font>
      <name val="Calibri"/>
      <i val="1"/>
      <color rgb="005C6470"/>
      <sz val="8.5"/>
    </font>
    <font>
      <name val="Calibri"/>
      <color rgb="001A2744"/>
      <sz val="11"/>
    </font>
    <font>
      <name val="Calibri"/>
      <b val="1"/>
      <color rgb="003A3F6B"/>
      <sz val="13"/>
    </font>
  </fonts>
  <fills count="12">
    <fill>
      <patternFill/>
    </fill>
    <fill>
      <patternFill patternType="gray125"/>
    </fill>
    <fill>
      <patternFill patternType="solid">
        <fgColor rgb="00FEF6E9"/>
      </patternFill>
    </fill>
    <fill>
      <patternFill patternType="solid">
        <fgColor rgb="001A2744"/>
      </patternFill>
    </fill>
    <fill>
      <patternFill patternType="solid">
        <fgColor rgb="00F4F2EE"/>
      </patternFill>
    </fill>
    <fill>
      <patternFill patternType="solid">
        <fgColor rgb="00FDF1DD"/>
      </patternFill>
    </fill>
    <fill>
      <patternFill patternType="solid">
        <fgColor rgb="00CFE6E8"/>
      </patternFill>
    </fill>
    <fill>
      <patternFill patternType="solid">
        <fgColor rgb="00EAF3F4"/>
      </patternFill>
    </fill>
    <fill>
      <patternFill patternType="solid">
        <fgColor rgb="00FFFFFF"/>
      </patternFill>
    </fill>
    <fill>
      <patternFill patternType="solid">
        <fgColor rgb="00E7E8F2"/>
      </patternFill>
    </fill>
    <fill>
      <patternFill patternType="solid">
        <fgColor rgb="00FBE3B3"/>
      </patternFill>
    </fill>
    <fill>
      <patternFill patternType="solid">
        <fgColor rgb="00E8943A"/>
      </patternFill>
    </fill>
  </fills>
  <borders count="6">
    <border>
      <left/>
      <right/>
      <top/>
      <bottom/>
      <diagonal/>
    </border>
    <border>
      <bottom style="thin">
        <color rgb="00E5E1D8"/>
      </bottom>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s>
  <cellStyleXfs count="1">
    <xf numFmtId="0" fontId="0" fillId="0" borderId="0"/>
  </cellStyleXfs>
  <cellXfs count="49">
    <xf numFmtId="0" fontId="0" fillId="0" borderId="0" pivotButton="0" quotePrefix="0" xfId="0"/>
    <xf numFmtId="0" fontId="1" fillId="0" borderId="0" pivotButton="0" quotePrefix="0" xfId="0"/>
    <xf numFmtId="0" fontId="2" fillId="0" borderId="0" applyAlignment="1" pivotButton="0" quotePrefix="0" xfId="0">
      <alignment wrapText="1"/>
    </xf>
    <xf numFmtId="0" fontId="3" fillId="0" borderId="0" applyAlignment="1" pivotButton="0" quotePrefix="0" xfId="0">
      <alignment vertical="top" wrapText="1"/>
    </xf>
    <xf numFmtId="0" fontId="2" fillId="0" borderId="0" pivotButton="0" quotePrefix="0" xfId="0"/>
    <xf numFmtId="0" fontId="4" fillId="0" borderId="0" applyAlignment="1" pivotButton="0" quotePrefix="0" xfId="0">
      <alignment wrapText="1"/>
    </xf>
    <xf numFmtId="0" fontId="5" fillId="0" borderId="0" applyAlignment="1" pivotButton="0" quotePrefix="0" xfId="0">
      <alignment vertical="top" wrapText="1"/>
    </xf>
    <xf numFmtId="0" fontId="6" fillId="0" borderId="0" pivotButton="0" quotePrefix="0" xfId="0"/>
    <xf numFmtId="0" fontId="7" fillId="0" borderId="0" applyAlignment="1" pivotButton="0" quotePrefix="0" xfId="0">
      <alignment vertical="top" wrapText="1"/>
    </xf>
    <xf numFmtId="0" fontId="8" fillId="0" borderId="0" applyAlignment="1" pivotButton="0" quotePrefix="0" xfId="0">
      <alignment vertical="center"/>
    </xf>
    <xf numFmtId="0" fontId="9" fillId="0" borderId="1" applyAlignment="1" pivotButton="0" quotePrefix="0" xfId="0">
      <alignment vertical="center" wrapText="1"/>
    </xf>
    <xf numFmtId="164" fontId="10" fillId="2" borderId="2" applyAlignment="1" pivotButton="0" quotePrefix="0" xfId="0">
      <alignment horizontal="center" vertical="center"/>
    </xf>
    <xf numFmtId="0" fontId="0" fillId="0" borderId="5" pivotButton="0" quotePrefix="0" xfId="0"/>
    <xf numFmtId="1" fontId="10" fillId="2" borderId="2" applyAlignment="1" pivotButton="0" quotePrefix="0" xfId="0">
      <alignment horizontal="center" vertical="center"/>
    </xf>
    <xf numFmtId="0" fontId="11" fillId="3" borderId="0" applyAlignment="1" pivotButton="0" quotePrefix="0" xfId="0">
      <alignment vertical="center"/>
    </xf>
    <xf numFmtId="0" fontId="12" fillId="2" borderId="2" applyAlignment="1" pivotButton="0" quotePrefix="0" xfId="0">
      <alignment horizontal="center" vertical="center" wrapText="1"/>
    </xf>
    <xf numFmtId="0" fontId="13" fillId="0" borderId="0" applyAlignment="1" pivotButton="0" quotePrefix="0" xfId="0">
      <alignment vertical="center"/>
    </xf>
    <xf numFmtId="0" fontId="14" fillId="2" borderId="2" applyAlignment="1" pivotButton="0" quotePrefix="0" xfId="0">
      <alignment horizontal="center" vertical="center" wrapText="1"/>
    </xf>
    <xf numFmtId="0" fontId="9" fillId="4" borderId="1" applyAlignment="1" pivotButton="0" quotePrefix="0" xfId="0">
      <alignment vertical="center" wrapText="1"/>
    </xf>
    <xf numFmtId="164" fontId="3" fillId="2" borderId="2" applyAlignment="1" pivotButton="0" quotePrefix="0" xfId="0">
      <alignment horizontal="right" vertical="center"/>
    </xf>
    <xf numFmtId="1" fontId="3" fillId="2" borderId="2" applyAlignment="1" pivotButton="0" quotePrefix="0" xfId="0">
      <alignment horizontal="right" vertical="center"/>
    </xf>
    <xf numFmtId="165" fontId="3" fillId="2" borderId="2" applyAlignment="1" pivotButton="0" quotePrefix="0" xfId="0">
      <alignment horizontal="right" vertical="center"/>
    </xf>
    <xf numFmtId="10" fontId="3" fillId="2" borderId="2" applyAlignment="1" pivotButton="0" quotePrefix="0" xfId="0">
      <alignment horizontal="right" vertical="center"/>
    </xf>
    <xf numFmtId="0" fontId="15" fillId="5" borderId="2" applyAlignment="1" pivotButton="0" quotePrefix="0" xfId="0">
      <alignment vertical="center" wrapText="1"/>
    </xf>
    <xf numFmtId="164" fontId="3" fillId="6" borderId="2" applyAlignment="1" pivotButton="0" quotePrefix="0" xfId="0">
      <alignment horizontal="right" vertical="center"/>
    </xf>
    <xf numFmtId="0" fontId="12" fillId="7" borderId="2" applyAlignment="1" pivotButton="0" quotePrefix="0" xfId="0">
      <alignment vertical="center" wrapText="1"/>
    </xf>
    <xf numFmtId="164" fontId="12" fillId="7" borderId="2" applyAlignment="1" pivotButton="0" quotePrefix="0" xfId="0">
      <alignment horizontal="right" vertical="center"/>
    </xf>
    <xf numFmtId="0" fontId="16" fillId="8" borderId="1" applyAlignment="1" pivotButton="0" quotePrefix="0" xfId="0">
      <alignment vertical="center" wrapText="1"/>
    </xf>
    <xf numFmtId="164" fontId="17" fillId="6" borderId="2" applyAlignment="1" pivotButton="0" quotePrefix="0" xfId="0">
      <alignment horizontal="right" vertical="center"/>
    </xf>
    <xf numFmtId="0" fontId="12" fillId="9" borderId="2" applyAlignment="1" pivotButton="0" quotePrefix="0" xfId="0">
      <alignment vertical="center" wrapText="1"/>
    </xf>
    <xf numFmtId="164" fontId="18" fillId="9" borderId="2" applyAlignment="1" pivotButton="0" quotePrefix="0" xfId="0">
      <alignment horizontal="right" vertical="center"/>
    </xf>
    <xf numFmtId="0" fontId="12" fillId="10" borderId="2" applyAlignment="1" pivotButton="0" quotePrefix="0" xfId="0">
      <alignment vertical="center" wrapText="1"/>
    </xf>
    <xf numFmtId="164" fontId="19" fillId="10" borderId="2" applyAlignment="1" pivotButton="0" quotePrefix="0" xfId="0">
      <alignment horizontal="right" vertical="center"/>
    </xf>
    <xf numFmtId="0" fontId="12" fillId="5" borderId="2" applyAlignment="1" pivotButton="0" quotePrefix="0" xfId="0">
      <alignment vertical="center" wrapText="1"/>
    </xf>
    <xf numFmtId="164" fontId="20" fillId="5" borderId="2" applyAlignment="1" pivotButton="0" quotePrefix="0" xfId="0">
      <alignment horizontal="right" vertical="center"/>
    </xf>
    <xf numFmtId="0" fontId="12" fillId="0" borderId="0" applyAlignment="1" pivotButton="0" quotePrefix="0" xfId="0">
      <alignment horizontal="right" vertical="center"/>
    </xf>
    <xf numFmtId="1" fontId="21" fillId="8" borderId="2" applyAlignment="1" pivotButton="0" quotePrefix="0" xfId="0">
      <alignment horizontal="center" vertical="center"/>
    </xf>
    <xf numFmtId="0" fontId="22" fillId="7" borderId="0" applyAlignment="1" pivotButton="0" quotePrefix="0" xfId="0">
      <alignment vertical="top" wrapText="1"/>
    </xf>
    <xf numFmtId="0" fontId="23" fillId="0" borderId="0" applyAlignment="1" pivotButton="0" quotePrefix="0" xfId="0">
      <alignment vertical="top" wrapText="1"/>
    </xf>
    <xf numFmtId="0" fontId="24" fillId="0" borderId="0" applyAlignment="1" pivotButton="0" quotePrefix="0" xfId="0">
      <alignment vertical="top" wrapText="1"/>
    </xf>
    <xf numFmtId="0" fontId="9" fillId="11" borderId="0" applyAlignment="1" pivotButton="0" quotePrefix="0" xfId="0">
      <alignment horizontal="center" vertical="center"/>
    </xf>
    <xf numFmtId="0" fontId="12" fillId="0" borderId="0" applyAlignment="1" pivotButton="0" quotePrefix="0" xfId="0">
      <alignment vertical="center" wrapText="1"/>
    </xf>
    <xf numFmtId="0" fontId="21" fillId="2" borderId="2" applyAlignment="1" pivotButton="0" quotePrefix="0" xfId="0">
      <alignment horizontal="center" vertical="center"/>
    </xf>
    <xf numFmtId="0" fontId="10" fillId="2" borderId="2" applyAlignment="1" pivotButton="0" quotePrefix="0" xfId="0">
      <alignment horizontal="center" vertical="center"/>
    </xf>
    <xf numFmtId="0" fontId="12" fillId="4" borderId="0" applyAlignment="1" pivotButton="0" quotePrefix="0" xfId="0">
      <alignment vertical="center" wrapText="1"/>
    </xf>
    <xf numFmtId="0" fontId="21" fillId="9" borderId="1" applyAlignment="1" pivotButton="0" quotePrefix="0" xfId="0">
      <alignment vertical="center"/>
    </xf>
    <xf numFmtId="0" fontId="25" fillId="9" borderId="1" pivotButton="0" quotePrefix="0" xfId="0"/>
    <xf numFmtId="2" fontId="26" fillId="9" borderId="2" applyAlignment="1" pivotButton="0" quotePrefix="0" xfId="0">
      <alignment horizontal="center" vertical="center"/>
    </xf>
    <xf numFmtId="0" fontId="25" fillId="0" borderId="0" pivotButton="0" quotePrefix="0" xfId="0"/>
  </cellXfs>
  <cellStyles count="1">
    <cellStyle name="Normal" xfId="0" builtinId="0" hidden="0"/>
  </cellStyles>
  <dxfs count="6">
    <dxf>
      <font>
        <b val="1"/>
        <color rgb="001E5631"/>
      </font>
      <fill>
        <patternFill patternType="solid">
          <fgColor rgb="00D9EFDD"/>
          <bgColor rgb="00D9EFDD"/>
        </patternFill>
      </fill>
    </dxf>
    <dxf>
      <font>
        <b val="1"/>
        <color rgb="008A5A0F"/>
      </font>
      <fill>
        <patternFill patternType="solid">
          <fgColor rgb="00FBE3B3"/>
          <bgColor rgb="00FBE3B3"/>
        </patternFill>
      </fill>
    </dxf>
    <dxf>
      <font>
        <b val="1"/>
        <color rgb="007A2A12"/>
      </font>
      <fill>
        <patternFill patternType="solid">
          <fgColor rgb="00F0A48C"/>
          <bgColor rgb="00F0A48C"/>
        </patternFill>
      </fill>
    </dxf>
    <dxf>
      <font>
        <b val="1"/>
        <color rgb="008F3415"/>
      </font>
      <fill>
        <patternFill patternType="solid">
          <fgColor rgb="00F6C7B6"/>
          <bgColor rgb="00F6C7B6"/>
        </patternFill>
      </fill>
    </dxf>
    <dxf>
      <font>
        <b val="1"/>
        <color rgb="005C6470"/>
      </font>
      <fill>
        <patternFill patternType="solid">
          <fgColor rgb="00F4F2EE"/>
          <bgColor rgb="00F4F2EE"/>
        </patternFill>
      </fill>
    </dxf>
    <dxf>
      <font>
        <b val="1"/>
        <color rgb="001E5631"/>
      </font>
      <fill>
        <patternFill patternType="solid">
          <fgColor rgb="00BFE8C8"/>
          <bgColor rgb="00BFE8C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mortgage-loan-offer-decision-helper/?utm_source=resource_mortgage_offer_scorer&amp;utm_medium=lite&amp;utm_campaign=mortgage_loan_offer_decision_helper&amp;utm_content=lite_xlsx_readme_cta" TargetMode="External" Id="rId1"/></Relationships>
</file>

<file path=xl/worksheets/_rels/sheet2.xml.rels><Relationships xmlns="http://schemas.openxmlformats.org/package/2006/relationships"><Relationship Type="http://schemas.openxmlformats.org/officeDocument/2006/relationships/hyperlink" Target="https://www.ardentworkshop.com/products/mortgage-loan-offer-decision-helper/?utm_source=resource_mortgage_offer_scorer&amp;utm_medium=lite&amp;utm_campaign=mortgage_loan_offer_decision_helper&amp;utm_content=lite_xlsx_cta" TargetMode="External" Id="rId1"/></Relationships>
</file>

<file path=xl/worksheets/_rels/sheet3.xml.rels><Relationships xmlns="http://schemas.openxmlformats.org/package/2006/relationships"><Relationship Type="http://schemas.openxmlformats.org/officeDocument/2006/relationships/hyperlink" Target="https://www.ardentworkshop.com/products/mortgage-loan-offer-decision-helper/?utm_source=resource_mortgage_offer_scorer&amp;utm_medium=lite&amp;utm_campaign=mortgage_loan_offer_decision_helper&amp;utm_content=lite_xlsx_scorecard_cta" TargetMode="External" Id="rId1"/></Relationships>
</file>

<file path=xl/worksheets/sheet1.xml><?xml version="1.0" encoding="utf-8"?>
<worksheet xmlns="http://schemas.openxmlformats.org/spreadsheetml/2006/main">
  <sheetPr>
    <outlinePr summaryBelow="1" summaryRight="1"/>
    <pageSetUpPr/>
  </sheetPr>
  <dimension ref="A1:A12"/>
  <sheetViews>
    <sheetView showGridLines="0" workbookViewId="0">
      <selection activeCell="A1" sqref="A1"/>
    </sheetView>
  </sheetViews>
  <sheetFormatPr baseColWidth="8" defaultRowHeight="15"/>
  <cols>
    <col width="96" customWidth="1" min="1" max="1"/>
  </cols>
  <sheetData>
    <row r="1" ht="30" customHeight="1">
      <c r="A1" s="1" t="inlineStr">
        <is>
          <t>MORTGAGE OFFER STARTER SCORECARD</t>
        </is>
      </c>
    </row>
    <row r="3" ht="22" customHeight="1">
      <c r="A3" s="2" t="inlineStr">
        <is>
          <t>A free, two-offer taste of The Mortgage / Loan-Offer Decision Helper.</t>
        </is>
      </c>
    </row>
    <row r="5" ht="66" customHeight="1">
      <c r="A5" s="3" t="inlineStr">
        <is>
          <t>This starter compares exactly two Loan Estimates on five of the full workbook's eight criteria, plus one real piece of arithmetic: what borrowing actually costs, by the year you type in, once you net the lender credit against the closing costs and add the interest you'll actually pay. Fill in the Two Offers tab with your own numbers, set your own weights on the Scorecard tab, and both recompute the moment you type.</t>
        </is>
      </c>
    </row>
    <row r="7" ht="20" customHeight="1">
      <c r="A7" s="4" t="inlineStr">
        <is>
          <t>What the full workbook adds</t>
        </is>
      </c>
    </row>
    <row r="8" ht="96" customHeight="1">
      <c r="A8" s="3" t="inlineStr">
        <is>
          <t>Up to five offers instead of two, and all eight criteria instead of five, with room for your own. For a loan that carries borrower-paid mortgage insurance, the month you may ask the lender to cancel it and the month it must come off automatically, solved from each offer's own amortization schedule under the federal Homeowners Protection Act — automatic only if you are current on the loan, and FHA mortgage insurance premiums follow their own separate rules. The crossover month — when the offer that cost MORE at the closing table, for a lower rate, finally catches and passes the one that cost least. An expected dollar cost for a rate lock that runs out before your closing does. And your cost of borrowing at three, five, seven and ten years, at full term and at your own horizon, side by side, not just the one horizon you type here.</t>
        </is>
      </c>
    </row>
    <row r="10" ht="30" customHeight="1">
      <c r="A10" s="5" t="inlineStr">
        <is>
          <t>Get it at ardentworkshop.com/products/mortgage-loan-offer-decision-helper/, or see the whole shelf at ardentworkshop.com.</t>
        </is>
      </c>
    </row>
    <row r="12" ht="78" customHeight="1">
      <c r="A12" s="6" t="inlineStr">
        <is>
          <t>A decision-making and planning template, not financial, mortgage, tax or legal advice, and no substitute for your own Loan Estimate, your Closing Disclosure, or a licensed professional. The two example offers pre-loaded on the Two Offers tab, and every figure attached to them, are invented; the two lenders named are made up, no real lender is named or recommended, and nothing here earns an affiliate or referral fee. Once you have filled the tabs in, this file holds your own quotes and ratings — clear them before you pass a copy on. © Ardent Workshop LLC. This free starter is yours to keep and to share as-is — please don't resell it.</t>
        </is>
      </c>
    </row>
  </sheetData>
  <hyperlinks>
    <hyperlink xmlns:r="http://schemas.openxmlformats.org/officeDocument/2006/relationships" ref="A10" r:id="rId1"/>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7"/>
  <sheetViews>
    <sheetView showGridLines="0" workbookViewId="0">
      <pane ySplit="10" topLeftCell="A11" activePane="bottomLeft" state="frozen"/>
      <selection pane="bottomLeft" activeCell="A1" sqref="A1"/>
    </sheetView>
  </sheetViews>
  <sheetFormatPr baseColWidth="8" defaultRowHeight="15"/>
  <cols>
    <col width="48" customWidth="1" min="1" max="1"/>
    <col width="20" customWidth="1" min="2" max="2"/>
    <col width="20" customWidth="1" min="3" max="3"/>
  </cols>
  <sheetData>
    <row r="1" ht="24" customHeight="1">
      <c r="A1" s="7" t="inlineStr">
        <is>
          <t>TWO OFFERS</t>
        </is>
      </c>
    </row>
    <row r="2" ht="92" customHeight="1">
      <c r="A2" s="8" t="inlineStr">
        <is>
          <t>A free taste of the Mortgage / Loan-Offer Decision Helper — two Loan Estimates, side by side. Type into the warm cream cells: your purchase, then each offer's numbers straight off its Loan Estimate. Everything below calculates — total closing costs, what's left after the lender credit, what you'd bring to the table, the points netted against the credit, and what borrowing actually costs by the year you type in. Pre-loaded with two of the full workbook's own fictional example offers; overwrite them with your own.</t>
        </is>
      </c>
    </row>
    <row r="4" ht="20" customHeight="1">
      <c r="A4" s="9" t="inlineStr">
        <is>
          <t>YOUR PURCHASE  —  fill this in before anything else</t>
        </is>
      </c>
    </row>
    <row r="5" ht="26" customHeight="1">
      <c r="A5" s="10" t="inlineStr">
        <is>
          <t>Purchase price (or appraised value, if it is lower)</t>
        </is>
      </c>
      <c r="B5" s="11" t="n">
        <v>425000</v>
      </c>
      <c r="C5" s="12" t="n"/>
    </row>
    <row r="6" ht="26" customHeight="1">
      <c r="A6" s="10" t="inlineStr">
        <is>
          <t>Down payment — in dollars</t>
        </is>
      </c>
      <c r="B6" s="11" t="n">
        <v>42500</v>
      </c>
      <c r="C6" s="12" t="n"/>
    </row>
    <row r="7" ht="26" customHeight="1">
      <c r="A7" s="10" t="inlineStr">
        <is>
          <t>Years you honestly expect to keep this loan before selling or refinancing</t>
        </is>
      </c>
      <c r="B7" s="13" t="n">
        <v>7</v>
      </c>
      <c r="C7" s="12" t="n"/>
    </row>
    <row r="9" ht="20" customHeight="1">
      <c r="A9" s="9" t="inlineStr">
        <is>
          <t>THE OFFERS  —  one Loan Estimate per column</t>
        </is>
      </c>
    </row>
    <row r="10" ht="40" customHeight="1">
      <c r="A10" s="14" t="inlineStr">
        <is>
          <t>Your offers →</t>
        </is>
      </c>
      <c r="B10" s="15" t="inlineStr">
        <is>
          <t>Quillmoor Credit Union — 30-yr fixed</t>
        </is>
      </c>
      <c r="C10" s="15" t="inlineStr">
        <is>
          <t>Fenwick Ridge Mortgage — 30-yr fixed</t>
        </is>
      </c>
    </row>
    <row r="11" ht="18" customHeight="1">
      <c r="A11" s="16" t="inlineStr">
        <is>
          <t>The loan  ·  Loan Estimate page 1</t>
        </is>
      </c>
    </row>
    <row r="12" ht="26" customHeight="1">
      <c r="A12" s="10" t="inlineStr">
        <is>
          <t>Lender</t>
        </is>
      </c>
      <c r="B12" s="17" t="inlineStr">
        <is>
          <t>Quillmoor Credit Union</t>
        </is>
      </c>
      <c r="C12" s="17" t="inlineStr">
        <is>
          <t>Fenwick Ridge Mortgage</t>
        </is>
      </c>
    </row>
    <row r="13" ht="24" customHeight="1">
      <c r="A13" s="18" t="inlineStr">
        <is>
          <t>Loan amount</t>
        </is>
      </c>
      <c r="B13" s="19" t="n">
        <v>382500</v>
      </c>
      <c r="C13" s="19" t="n">
        <v>382500</v>
      </c>
    </row>
    <row r="14" ht="24" customHeight="1">
      <c r="A14" s="10" t="inlineStr">
        <is>
          <t>Loan term (years)</t>
        </is>
      </c>
      <c r="B14" s="20" t="n">
        <v>30</v>
      </c>
      <c r="C14" s="20" t="n">
        <v>30</v>
      </c>
    </row>
    <row r="15" ht="24" customHeight="1">
      <c r="A15" s="18" t="inlineStr">
        <is>
          <t>Interest rate  (the note rate, quoted to three decimals)</t>
        </is>
      </c>
      <c r="B15" s="21" t="n">
        <v>0.06125</v>
      </c>
      <c r="C15" s="21" t="n">
        <v>0.065</v>
      </c>
    </row>
    <row r="16" ht="24" customHeight="1">
      <c r="A16" s="10" t="inlineStr">
        <is>
          <t>Discount points  (as a % of the loan amount)</t>
        </is>
      </c>
      <c r="B16" s="22" t="n">
        <v>0.005</v>
      </c>
      <c r="C16" s="22" t="n">
        <v>0</v>
      </c>
    </row>
    <row r="17" ht="18" customHeight="1">
      <c r="A17" s="16" t="inlineStr">
        <is>
          <t>Costs at closing  ·  Loan Estimate page 2, Closing Cost Details</t>
        </is>
      </c>
    </row>
    <row r="18" ht="24" customHeight="1">
      <c r="A18" s="18" t="inlineStr">
        <is>
          <t>Origination charges, excluding points  (A)</t>
        </is>
      </c>
      <c r="B18" s="19" t="n">
        <v>1195</v>
      </c>
      <c r="C18" s="19" t="n">
        <v>995</v>
      </c>
    </row>
    <row r="19" ht="24" customHeight="1">
      <c r="A19" s="10" t="inlineStr">
        <is>
          <t>Services you cannot shop for  (B)</t>
        </is>
      </c>
      <c r="B19" s="19" t="n">
        <v>1180</v>
      </c>
      <c r="C19" s="19" t="n">
        <v>1240</v>
      </c>
    </row>
    <row r="20" ht="24" customHeight="1">
      <c r="A20" s="18" t="inlineStr">
        <is>
          <t>Services you can shop for  (C)</t>
        </is>
      </c>
      <c r="B20" s="19" t="n">
        <v>2340</v>
      </c>
      <c r="C20" s="19" t="n">
        <v>2410</v>
      </c>
    </row>
    <row r="21" ht="24" customHeight="1">
      <c r="A21" s="10" t="inlineStr">
        <is>
          <t>Taxes and other government fees  (E)</t>
        </is>
      </c>
      <c r="B21" s="19" t="n">
        <v>2650</v>
      </c>
      <c r="C21" s="19" t="n">
        <v>2650</v>
      </c>
    </row>
    <row r="22" ht="24" customHeight="1">
      <c r="A22" s="18" t="inlineStr">
        <is>
          <t>Prepaids  (F)</t>
        </is>
      </c>
      <c r="B22" s="19" t="n">
        <v>3420</v>
      </c>
      <c r="C22" s="19" t="n">
        <v>3610</v>
      </c>
    </row>
    <row r="23" ht="24" customHeight="1">
      <c r="A23" s="10" t="inlineStr">
        <is>
          <t>Initial escrow payment at closing  (G)</t>
        </is>
      </c>
      <c r="B23" s="19" t="n">
        <v>1860</v>
      </c>
      <c r="C23" s="19" t="n">
        <v>1860</v>
      </c>
    </row>
    <row r="24" ht="24" customHeight="1">
      <c r="A24" s="18" t="inlineStr">
        <is>
          <t>Other  (H)</t>
        </is>
      </c>
      <c r="B24" s="19" t="n">
        <v>610</v>
      </c>
      <c r="C24" s="19" t="n">
        <v>610</v>
      </c>
    </row>
    <row r="25" ht="24" customHeight="1">
      <c r="A25" s="23" t="inlineStr">
        <is>
          <t>Lender credits — ENTER AS A POSITIVE NUMBER  (J; the LE prints it negative)</t>
        </is>
      </c>
      <c r="B25" s="19" t="n">
        <v>0</v>
      </c>
      <c r="C25" s="19" t="n">
        <v>1500</v>
      </c>
    </row>
    <row r="27" ht="20" customHeight="1">
      <c r="A27" s="9" t="inlineStr">
        <is>
          <t>WHAT IT COSTS YOU</t>
        </is>
      </c>
    </row>
    <row r="28" ht="24" customHeight="1">
      <c r="A28" s="18" t="inlineStr">
        <is>
          <t>Discount points, in dollars  (your points % of the loan amount)</t>
        </is>
      </c>
      <c r="B28" s="24">
        <f>IF(B13="","",B16*B13)</f>
        <v/>
      </c>
      <c r="C28" s="24">
        <f>IF(C13="","",C16*C13)</f>
        <v/>
      </c>
    </row>
    <row r="29" ht="26" customHeight="1">
      <c r="A29" s="25" t="inlineStr">
        <is>
          <t>Total closing costs</t>
        </is>
      </c>
      <c r="B29" s="26">
        <f>IF(B13="","",B18+B19+B20+B21+B22+B23+B24+B28)</f>
        <v/>
      </c>
      <c r="C29" s="26">
        <f>IF(C13="","",C18+C19+C20+C21+C22+C23+C24+C28)</f>
        <v/>
      </c>
    </row>
    <row r="30" ht="24" customHeight="1">
      <c r="A30" s="27" t="inlineStr">
        <is>
          <t>Less lender credits  (J — you entered these as a positive number)</t>
        </is>
      </c>
      <c r="B30" s="28">
        <f>IF(B13="","",-B25)</f>
        <v/>
      </c>
      <c r="C30" s="28">
        <f>IF(C13="","",-C25)</f>
        <v/>
      </c>
    </row>
    <row r="31" ht="28" customHeight="1">
      <c r="A31" s="29" t="inlineStr">
        <is>
          <t>CLOSING COSTS AFTER CREDITS  —  the figure the rest of this tab uses</t>
        </is>
      </c>
      <c r="B31" s="30">
        <f>IF(B13="","",B29+B30)</f>
        <v/>
      </c>
      <c r="C31" s="30">
        <f>IF(C13="","",C29+C30)</f>
        <v/>
      </c>
    </row>
    <row r="32" ht="30" customHeight="1">
      <c r="A32" s="31" t="inlineStr">
        <is>
          <t>CASH TO CLOSE  —  closing costs after credits + your down payment</t>
        </is>
      </c>
      <c r="B32" s="32">
        <f>IF(B13="","",B31+$B$6)</f>
        <v/>
      </c>
      <c r="C32" s="32">
        <f>IF(C13="","",C31+$B$6)</f>
        <v/>
      </c>
    </row>
    <row r="34" ht="20" customHeight="1">
      <c r="A34" s="9" t="inlineStr">
        <is>
          <t>WHAT THE RATE IS COSTING YOU UP FRONT</t>
        </is>
      </c>
    </row>
    <row r="35" ht="24" customHeight="1">
      <c r="A35" s="18" t="inlineStr">
        <is>
          <t>Points you are paying the lender</t>
        </is>
      </c>
      <c r="B35" s="24">
        <f>IF(B13="","",B28)</f>
        <v/>
      </c>
      <c r="C35" s="24">
        <f>IF(C13="","",C28)</f>
        <v/>
      </c>
    </row>
    <row r="36" ht="24" customHeight="1">
      <c r="A36" s="27" t="inlineStr">
        <is>
          <t>Credits the lender is paying you</t>
        </is>
      </c>
      <c r="B36" s="28">
        <f>IF(B13="","",B25)</f>
        <v/>
      </c>
      <c r="C36" s="28">
        <f>IF(C13="","",C25)</f>
        <v/>
      </c>
    </row>
    <row r="37" ht="28" customHeight="1">
      <c r="A37" s="33" t="inlineStr">
        <is>
          <t>NET PAID UP FRONT TO BUY THE RATE DOWN  (negative means the lender paid you)</t>
        </is>
      </c>
      <c r="B37" s="34">
        <f>IF(B13="","",B35-B36)</f>
        <v/>
      </c>
      <c r="C37" s="34">
        <f>IF(C13="","",C35-C36)</f>
        <v/>
      </c>
    </row>
    <row r="39" ht="20" customHeight="1">
      <c r="A39" s="9" t="inlineStr">
        <is>
          <t>WHAT BORROWING COSTS BY YOUR HORIZON</t>
        </is>
      </c>
    </row>
    <row r="40" ht="24" customHeight="1">
      <c r="A40" s="18" t="inlineStr">
        <is>
          <t>Interest paid by your horizon</t>
        </is>
      </c>
      <c r="B40" s="24">
        <f>IF(B13="","",(MIN($B$7*12,(B14*12))*PMT(B15/12,B14*12,-B13)-(B13-MAX(0,IF((B15/12)=0,B13-PMT(B15/12,B14*12,-B13)*MIN($B$7*12,(B14*12)),B13*(1+(B15/12))^MIN($B$7*12,(B14*12))-PMT(B15/12,B14*12,-B13)*((1+(B15/12))^MIN($B$7*12,(B14*12))-1)/(B15/12))))))</f>
        <v/>
      </c>
      <c r="C40" s="24">
        <f>IF(C13="","",(MIN($B$7*12,(C14*12))*PMT(C15/12,C14*12,-C13)-(C13-MAX(0,IF((C15/12)=0,C13-PMT(C15/12,C14*12,-C13)*MIN($B$7*12,(C14*12)),C13*(1+(C15/12))^MIN($B$7*12,(C14*12))-PMT(C15/12,C14*12,-C13)*((1+(C15/12))^MIN($B$7*12,(C14*12))-1)/(C15/12))))))</f>
        <v/>
      </c>
    </row>
    <row r="41" ht="30" customHeight="1">
      <c r="A41" s="31" t="inlineStr">
        <is>
          <t>COST OF BORROWING AT YOUR HORIZON  —  closing costs after credits + interest</t>
        </is>
      </c>
      <c r="B41" s="32">
        <f>IF(B13="","",B31+B40)</f>
        <v/>
      </c>
      <c r="C41" s="32">
        <f>IF(C13="","",C31+C40)</f>
        <v/>
      </c>
    </row>
    <row r="42" ht="22" customHeight="1">
      <c r="A42" s="35" t="inlineStr">
        <is>
          <t>RANK  (1 = costs less to borrow by your horizon)</t>
        </is>
      </c>
      <c r="B42" s="36">
        <f>IF(OR(B41="",C41=""),"",IF(B41=MIN($B$41:$C$41),1,2))</f>
        <v/>
      </c>
      <c r="C42" s="36">
        <f>IF(OR(B41="",C41=""),"",IF(C41=MIN($B$41:$C$41),1,2))</f>
        <v/>
      </c>
    </row>
    <row r="44" ht="46" customHeight="1">
      <c r="A44" s="37" t="inlineStr">
        <is>
          <t>This starter's cost of borrowing is closing costs after credits plus the interest you actually pay — it does not include mortgage insurance, property taxes or escrow, and it leaves out principal, which is your own money turning into equity rather than a cost. It does not test whether the offer that cost MORE at the table catches the one that cost least, and it does not price the rate lock. The full workbook adds the mortgage-insurance months, the crossover and the rate-lock cost, across up to five offers.</t>
        </is>
      </c>
    </row>
    <row r="46" ht="34" customHeight="1">
      <c r="A46" s="38" t="inlineStr">
        <is>
          <t>Comparing more than two offers, or want the month mortgage insurance actually stops, the crossover month, and the rate-lock arithmetic? Get the full Mortgage / Loan-Offer Decision Helper →</t>
        </is>
      </c>
    </row>
    <row r="47" ht="66" customHeight="1">
      <c r="A47" s="39" t="inlineStr">
        <is>
          <t>A decision-making and planning template, not financial, mortgage, tax or legal advice, and no substitute for the Loan Estimate, the Closing Disclosure, or a licensed professional. Both example offers and every figure attached to them are invented; the lenders named are made up, no real lender is named or recommended, and nothing here earns an affiliate or referral fee. Once you have filled it in, this sheet holds your own numbers — clear them before you pass a copy on. © Ardent Workshop LLC. This free starter is yours to keep and to share as-is — please don't resell it.</t>
        </is>
      </c>
    </row>
  </sheetData>
  <mergeCells count="15">
    <mergeCell ref="B6:C6"/>
    <mergeCell ref="A11:C11"/>
    <mergeCell ref="A44:C44"/>
    <mergeCell ref="B7:C7"/>
    <mergeCell ref="A1:C1"/>
    <mergeCell ref="A46:C46"/>
    <mergeCell ref="A47:C47"/>
    <mergeCell ref="B5:C5"/>
    <mergeCell ref="A17:C17"/>
    <mergeCell ref="A9:C9"/>
    <mergeCell ref="A27:C27"/>
    <mergeCell ref="A39:C39"/>
    <mergeCell ref="A34:C34"/>
    <mergeCell ref="A4:C4"/>
    <mergeCell ref="A2:C2"/>
  </mergeCells>
  <conditionalFormatting sqref="B41:C41">
    <cfRule type="expression" priority="1" dxfId="0">
      <formula>AND(B41&lt;&gt;"",B41=MIN($B$41:$C$41))</formula>
    </cfRule>
  </conditionalFormatting>
  <conditionalFormatting sqref="B42:C42">
    <cfRule type="cellIs" priority="2" operator="equal" dxfId="1">
      <formula>1</formula>
    </cfRule>
  </conditionalFormatting>
  <hyperlinks>
    <hyperlink xmlns:r="http://schemas.openxmlformats.org/officeDocument/2006/relationships" ref="A46" r:id="rId1"/>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showGridLines="0" workbookViewId="0">
      <pane ySplit="4" topLeftCell="A5" activePane="bottomLeft" state="frozen"/>
      <selection pane="bottomLeft" activeCell="A1" sqref="A1"/>
    </sheetView>
  </sheetViews>
  <sheetFormatPr baseColWidth="8" defaultRowHeight="15"/>
  <cols>
    <col width="32" customWidth="1" min="1" max="1"/>
    <col width="10" customWidth="1" min="2" max="2"/>
    <col width="22" customWidth="1" min="3" max="3"/>
    <col width="22" customWidth="1" min="4" max="4"/>
  </cols>
  <sheetData>
    <row r="1" ht="24" customHeight="1">
      <c r="A1" s="7" t="inlineStr">
        <is>
          <t>DECISION SCORECARD</t>
        </is>
      </c>
    </row>
    <row r="2" ht="104" customHeight="1">
      <c r="A2" s="8" t="inlineStr">
        <is>
          <t>Five of the full workbook's eight criteria. Type into the warm cream cells: a weight for each criterion (how much it matters to you) and a 1-5 rating for each offer (1 = poor, 3 = acceptable, 5 = excellent) — rate “What the loan actually costs you” and “Cash you need at the closing table” from what the Two Offers tab just computed, and the rest from what you already know or hear on the phone. Everything else calculates. The two example offers are invented, and their pre-filled ratings are the full workbook's own, set against its four-offer example rather than against just these two — treat them as a starting point to change, not a verdict. The full workbook adds three more criteria — the rate lock, flexibility if rates move, and closing certainty and speed — plus room for your own, across up to five offers.</t>
        </is>
      </c>
    </row>
    <row r="4" ht="40" customHeight="1">
      <c r="A4" s="14" t="inlineStr">
        <is>
          <t>Criterion</t>
        </is>
      </c>
      <c r="B4" s="40" t="inlineStr">
        <is>
          <t>Weight</t>
        </is>
      </c>
      <c r="C4" s="15" t="inlineStr">
        <is>
          <t>Steady fixed rate
(Quillmoor Credit Union)</t>
        </is>
      </c>
      <c r="D4" s="15" t="inlineStr">
        <is>
          <t>Credit, higher rate
(Fenwick Ridge Mortgage)</t>
        </is>
      </c>
    </row>
    <row r="5" ht="30" customHeight="1">
      <c r="A5" s="41" t="inlineStr">
        <is>
          <t>What the loan actually costs you</t>
        </is>
      </c>
      <c r="B5" s="42" t="n">
        <v>30</v>
      </c>
      <c r="C5" s="43" t="n">
        <v>2</v>
      </c>
      <c r="D5" s="43" t="n">
        <v>1</v>
      </c>
    </row>
    <row r="6" ht="30" customHeight="1">
      <c r="A6" s="44" t="inlineStr">
        <is>
          <t>Cash you need at the closing table</t>
        </is>
      </c>
      <c r="B6" s="42" t="n">
        <v>18</v>
      </c>
      <c r="C6" s="43" t="n">
        <v>3</v>
      </c>
      <c r="D6" s="43" t="n">
        <v>5</v>
      </c>
    </row>
    <row r="7" ht="30" customHeight="1">
      <c r="A7" s="41" t="inlineStr">
        <is>
          <t>Rate certainty and product risk</t>
        </is>
      </c>
      <c r="B7" s="42" t="n">
        <v>12</v>
      </c>
      <c r="C7" s="43" t="n">
        <v>5</v>
      </c>
      <c r="D7" s="43" t="n">
        <v>5</v>
      </c>
    </row>
    <row r="8" ht="30" customHeight="1">
      <c r="A8" s="44" t="inlineStr">
        <is>
          <t>Responsiveness and how they communicate</t>
        </is>
      </c>
      <c r="B8" s="42" t="n">
        <v>10</v>
      </c>
      <c r="C8" s="43" t="n">
        <v>5</v>
      </c>
      <c r="D8" s="43" t="n">
        <v>3</v>
      </c>
    </row>
    <row r="9" ht="30" customHeight="1">
      <c r="A9" s="41" t="inlineStr">
        <is>
          <t>Reputation and track record</t>
        </is>
      </c>
      <c r="B9" s="42" t="n">
        <v>8</v>
      </c>
      <c r="C9" s="43" t="n">
        <v>4</v>
      </c>
      <c r="D9" s="43" t="n">
        <v>4</v>
      </c>
    </row>
    <row r="10" ht="28" customHeight="1">
      <c r="A10" s="45" t="inlineStr">
        <is>
          <t>Weighted score (1-5)</t>
        </is>
      </c>
      <c r="B10" s="46" t="n"/>
      <c r="C10" s="47">
        <f>IF(SUMPRODUCT($B$5:$B$9,--(C5:C9&lt;&gt;""))=0,"",SUMPRODUCT($B$5:$B$9,C5:C9)/SUMPRODUCT($B$5:$B$9,--(C5:C9&lt;&gt;"")))</f>
        <v/>
      </c>
      <c r="D10" s="47">
        <f>IF(SUMPRODUCT($B$5:$B$9,--(D5:D9&lt;&gt;""))=0,"",SUMPRODUCT($B$5:$B$9,D5:D9)/SUMPRODUCT($B$5:$B$9,--(D5:D9&lt;&gt;"")))</f>
        <v/>
      </c>
    </row>
    <row r="11" ht="22" customHeight="1">
      <c r="A11" s="35" t="inlineStr">
        <is>
          <t>Rank (1 = best fit)</t>
        </is>
      </c>
      <c r="B11" s="48" t="n"/>
      <c r="C11" s="36">
        <f>IF(C10="","",SUMPRODUCT(--ISNUMBER(C10:D10),--(C10:D10&gt;C10))+1)</f>
        <v/>
      </c>
      <c r="D11" s="36">
        <f>IF(D10="","",SUMPRODUCT(--ISNUMBER(C10:D10),--(C10:D10&gt;D10))+1)</f>
        <v/>
      </c>
    </row>
    <row r="13" ht="40" customHeight="1">
      <c r="A13" s="38" t="inlineStr">
        <is>
          <t>Comparing more than two offers, or want the month mortgage insurance actually stops, the crossover month, and the rate-lock arithmetic? Get the full Mortgage / Loan-Offer Decision Helper →</t>
        </is>
      </c>
    </row>
    <row r="14" ht="66" customHeight="1">
      <c r="A14" s="39" t="inlineStr">
        <is>
          <t>A decision-making and planning template, not financial, mortgage, tax or legal advice, and no substitute for the Loan Estimate, the Closing Disclosure, or a licensed professional. Both example offers and every figure attached to them are invented; the lenders named are made up, no real lender is named or recommended, and nothing here earns an affiliate or referral fee. Once you have filled it in, this sheet holds your own numbers and ratings — clear them before you pass a copy on. © Ardent Workshop LLC. This free starter is yours to keep and to share as-is — please don't resell it.</t>
        </is>
      </c>
    </row>
  </sheetData>
  <mergeCells count="4">
    <mergeCell ref="A1:D1"/>
    <mergeCell ref="A14:D14"/>
    <mergeCell ref="A13:D13"/>
    <mergeCell ref="A2:D2"/>
  </mergeCells>
  <conditionalFormatting sqref="C5:D9">
    <cfRule type="cellIs" priority="1" operator="equal" dxfId="2">
      <formula>1</formula>
    </cfRule>
    <cfRule type="cellIs" priority="2" operator="equal" dxfId="3">
      <formula>2</formula>
    </cfRule>
    <cfRule type="cellIs" priority="3" operator="equal" dxfId="4">
      <formula>3</formula>
    </cfRule>
    <cfRule type="cellIs" priority="4" operator="equal" dxfId="0">
      <formula>4</formula>
    </cfRule>
    <cfRule type="cellIs" priority="5" operator="equal" dxfId="5">
      <formula>5</formula>
    </cfRule>
  </conditionalFormatting>
  <conditionalFormatting sqref="C11:D11">
    <cfRule type="cellIs" priority="6" operator="equal" dxfId="1">
      <formula>1</formula>
    </cfRule>
  </conditionalFormatting>
  <dataValidations count="2">
    <dataValidation sqref="C5:C9" showDropDown="0" showInputMessage="0" showErrorMessage="1" allowBlank="1" errorTitle="Pick from the list" error="Pick one of the values in the dropdown: 1, 2, 3, 4, 5." type="list" errorStyle="stop">
      <formula1>"1,2,3,4,5"</formula1>
    </dataValidation>
    <dataValidation sqref="D5:D9" showDropDown="0" showInputMessage="0" showErrorMessage="1" allowBlank="1" errorTitle="Pick from the list" error="Pick one of the values in the dropdown: 1, 2, 3, 4, 5." type="list" errorStyle="stop">
      <formula1>"1,2,3,4,5"</formula1>
    </dataValidation>
  </dataValidations>
  <hyperlinks>
    <hyperlink xmlns:r="http://schemas.openxmlformats.org/officeDocument/2006/relationships" ref="A13"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erms:created xmlns:dcterms="http://purl.org/dc/terms/" xmlns:xsi="http://www.w3.org/2001/XMLSchema-instance" xsi:type="dcterms:W3CDTF">2026-09-02T00:00:00Z</dcterms:created>
  <dcterms:modified xmlns:dcterms="http://purl.org/dc/terms/" xmlns:xsi="http://www.w3.org/2001/XMLSchema-instance" xsi:type="dcterms:W3CDTF">2026-09-02T00:00:00Z</dcterms:modified>
</cp:coreProperties>
</file>