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aser Settings Log" sheetId="1" state="visible" r:id="rId1"/>
  </sheets>
  <definedNames>
    <definedName name="_xlnm.Print_Titles" localSheetId="0">'Laser Settings Log'!$13:$13</definedName>
    <definedName name="_xlnm.Print_Area" localSheetId="0">'Laser Settings Log'!$A$1:$Q$89</definedName>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17">
    <font>
      <name val="Calibri"/>
      <family val="2"/>
      <color theme="1"/>
      <sz val="11"/>
      <scheme val="minor"/>
    </font>
    <font>
      <name val="Calibri"/>
      <b val="1"/>
      <color rgb="001A2744"/>
      <sz val="17"/>
    </font>
    <font>
      <name val="Calibri"/>
      <b val="1"/>
      <color rgb="002A7F8E"/>
      <sz val="11"/>
    </font>
    <font>
      <name val="Calibri"/>
      <i val="1"/>
      <color rgb="005C6470"/>
      <sz val="9.5"/>
    </font>
    <font>
      <name val="Calibri"/>
      <b val="1"/>
      <color rgb="001F6A78"/>
      <sz val="10"/>
      <u val="single"/>
    </font>
    <font>
      <name val="Calibri"/>
      <b val="1"/>
      <color rgb="001A2744"/>
      <sz val="11"/>
    </font>
    <font>
      <name val="Calibri"/>
      <b val="1"/>
      <color rgb="00FFFFFF"/>
      <sz val="9.5"/>
    </font>
    <font>
      <name val="Calibri"/>
      <b val="1"/>
      <color rgb="002A2F3A"/>
      <sz val="10"/>
    </font>
    <font>
      <name val="Calibri"/>
      <color rgb="002A2F3A"/>
      <sz val="10"/>
    </font>
    <font>
      <name val="Calibri"/>
      <color rgb="002A2F3A"/>
      <sz val="9.5"/>
    </font>
    <font>
      <name val="Calibri"/>
      <i val="1"/>
      <color rgb="001F6A78"/>
      <sz val="9.5"/>
    </font>
    <font>
      <name val="Calibri"/>
      <b val="1"/>
      <color rgb="001A2744"/>
      <sz val="10"/>
    </font>
    <font>
      <name val="Calibri"/>
      <b val="1"/>
      <i val="1"/>
      <color rgb="001F6A78"/>
      <sz val="10"/>
    </font>
    <font>
      <name val="Calibri"/>
      <color rgb="001A2744"/>
      <sz val="11"/>
    </font>
    <font>
      <name val="Calibri"/>
      <i val="1"/>
      <color rgb="001F6A78"/>
      <sz val="10"/>
    </font>
    <font>
      <name val="Calibri"/>
      <b val="1"/>
      <color rgb="001F6A78"/>
      <sz val="11"/>
      <u val="single"/>
    </font>
    <font>
      <name val="Calibri"/>
      <i val="1"/>
      <color rgb="005C6470"/>
      <sz val="9"/>
    </font>
  </fonts>
  <fills count="8">
    <fill>
      <patternFill/>
    </fill>
    <fill>
      <patternFill patternType="gray125"/>
    </fill>
    <fill>
      <patternFill patternType="solid">
        <fgColor rgb="00EAF3F4"/>
      </patternFill>
    </fill>
    <fill>
      <patternFill patternType="solid">
        <fgColor rgb="00F9DEAC"/>
      </patternFill>
    </fill>
    <fill>
      <patternFill patternType="solid">
        <fgColor rgb="001A2744"/>
      </patternFill>
    </fill>
    <fill>
      <patternFill patternType="solid">
        <fgColor rgb="00FEF6E9"/>
      </patternFill>
    </fill>
    <fill>
      <patternFill patternType="solid">
        <fgColor rgb="00F4F2EE"/>
      </patternFill>
    </fill>
    <fill>
      <patternFill patternType="solid">
        <fgColor rgb="00FFFFFF"/>
      </patternFill>
    </fill>
  </fills>
  <borders count="3">
    <border>
      <left/>
      <right/>
      <top/>
      <bottom/>
      <diagonal/>
    </border>
    <border>
      <bottom style="thin">
        <color rgb="00877E6E"/>
      </bottom>
    </border>
    <border>
      <left style="thin">
        <color rgb="00877E6E"/>
      </left>
      <right style="thin">
        <color rgb="00877E6E"/>
      </right>
      <top style="thin">
        <color rgb="00877E6E"/>
      </top>
      <bottom style="thin">
        <color rgb="00877E6E"/>
      </bottom>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0" borderId="0" applyAlignment="1" pivotButton="0" quotePrefix="0" xfId="0">
      <alignment vertical="top" wrapText="1"/>
    </xf>
    <xf numFmtId="0" fontId="4" fillId="2" borderId="0" applyAlignment="1" pivotButton="0" quotePrefix="0" xfId="0">
      <alignment wrapText="1"/>
    </xf>
    <xf numFmtId="0" fontId="5" fillId="3" borderId="0" applyAlignment="1" pivotButton="0" quotePrefix="0" xfId="0">
      <alignment vertical="center" wrapText="1"/>
    </xf>
    <xf numFmtId="0" fontId="6" fillId="4" borderId="0" applyAlignment="1" pivotButton="0" quotePrefix="0" xfId="0">
      <alignment horizontal="left" vertical="center" wrapText="1"/>
    </xf>
    <xf numFmtId="0" fontId="7" fillId="5" borderId="1" applyAlignment="1" pivotButton="0" quotePrefix="0" xfId="0">
      <alignment horizontal="left" vertical="center"/>
    </xf>
    <xf numFmtId="0" fontId="8" fillId="5" borderId="1" applyAlignment="1" pivotButton="0" quotePrefix="0" xfId="0">
      <alignment horizontal="left" vertical="center"/>
    </xf>
    <xf numFmtId="1" fontId="8" fillId="5" borderId="1" applyAlignment="1" pivotButton="0" quotePrefix="0" xfId="0">
      <alignment horizontal="center" vertical="center"/>
    </xf>
    <xf numFmtId="0" fontId="7" fillId="6" borderId="1" applyAlignment="1" pivotButton="0" quotePrefix="0" xfId="0">
      <alignment horizontal="left" vertical="center" wrapText="1"/>
    </xf>
    <xf numFmtId="0" fontId="9" fillId="6" borderId="1" applyAlignment="1" pivotButton="0" quotePrefix="0" xfId="0">
      <alignment horizontal="left" vertical="center"/>
    </xf>
    <xf numFmtId="1" fontId="10" fillId="2" borderId="1" applyAlignment="1" pivotButton="0" quotePrefix="0" xfId="0">
      <alignment horizontal="center" vertical="center"/>
    </xf>
    <xf numFmtId="1" fontId="9" fillId="6" borderId="1" applyAlignment="1" pivotButton="0" quotePrefix="0" xfId="0">
      <alignment horizontal="center" vertical="center"/>
    </xf>
    <xf numFmtId="3" fontId="9" fillId="6" borderId="1" applyAlignment="1" pivotButton="0" quotePrefix="0" xfId="0">
      <alignment horizontal="center" vertical="center"/>
    </xf>
    <xf numFmtId="0" fontId="9" fillId="6" borderId="1" applyAlignment="1" pivotButton="0" quotePrefix="0" xfId="0">
      <alignment horizontal="center" vertical="center"/>
    </xf>
    <xf numFmtId="164" fontId="10" fillId="2" borderId="1" applyAlignment="1" pivotButton="0" quotePrefix="0" xfId="0">
      <alignment horizontal="center" vertical="center"/>
    </xf>
    <xf numFmtId="165" fontId="9" fillId="6" borderId="1" applyAlignment="1" pivotButton="0" quotePrefix="0" xfId="0">
      <alignment horizontal="center" vertical="center"/>
    </xf>
    <xf numFmtId="0" fontId="10" fillId="2" borderId="1" applyAlignment="1" pivotButton="0" quotePrefix="0" xfId="0">
      <alignment horizontal="center" vertical="center"/>
    </xf>
    <xf numFmtId="0" fontId="9" fillId="6" borderId="1" applyAlignment="1" pivotButton="0" quotePrefix="0" xfId="0">
      <alignment horizontal="left" vertical="center" wrapText="1"/>
    </xf>
    <xf numFmtId="0" fontId="7" fillId="7" borderId="1" applyAlignment="1" pivotButton="0" quotePrefix="0" xfId="0">
      <alignment horizontal="left" vertical="center" wrapText="1"/>
    </xf>
    <xf numFmtId="0" fontId="9" fillId="7" borderId="1" applyAlignment="1" pivotButton="0" quotePrefix="0" xfId="0">
      <alignment horizontal="left" vertical="center"/>
    </xf>
    <xf numFmtId="1" fontId="9" fillId="7" borderId="1" applyAlignment="1" pivotButton="0" quotePrefix="0" xfId="0">
      <alignment horizontal="center" vertical="center"/>
    </xf>
    <xf numFmtId="3" fontId="9" fillId="7" borderId="1" applyAlignment="1" pivotButton="0" quotePrefix="0" xfId="0">
      <alignment horizontal="center" vertical="center"/>
    </xf>
    <xf numFmtId="0" fontId="9" fillId="7" borderId="1" applyAlignment="1" pivotButton="0" quotePrefix="0" xfId="0">
      <alignment horizontal="center" vertical="center"/>
    </xf>
    <xf numFmtId="165" fontId="9" fillId="7" borderId="1" applyAlignment="1" pivotButton="0" quotePrefix="0" xfId="0">
      <alignment horizontal="center" vertical="center"/>
    </xf>
    <xf numFmtId="0" fontId="9" fillId="7" borderId="1" applyAlignment="1" pivotButton="0" quotePrefix="0" xfId="0">
      <alignment horizontal="left" vertical="center" wrapText="1"/>
    </xf>
    <xf numFmtId="0" fontId="5" fillId="3" borderId="0" pivotButton="0" quotePrefix="0" xfId="0"/>
    <xf numFmtId="0" fontId="9" fillId="0" borderId="0" applyAlignment="1" pivotButton="0" quotePrefix="0" xfId="0">
      <alignment vertical="top" wrapText="1"/>
    </xf>
    <xf numFmtId="0" fontId="11" fillId="0" borderId="0" applyAlignment="1" pivotButton="0" quotePrefix="0" xfId="0">
      <alignment horizontal="right" vertical="center"/>
    </xf>
    <xf numFmtId="0" fontId="8" fillId="5" borderId="2" applyAlignment="1" pivotButton="0" quotePrefix="0" xfId="0">
      <alignment horizontal="left" vertical="center"/>
    </xf>
    <xf numFmtId="1" fontId="8" fillId="5" borderId="2" applyAlignment="1" pivotButton="0" quotePrefix="0" xfId="0">
      <alignment horizontal="center" vertical="center"/>
    </xf>
    <xf numFmtId="3" fontId="8" fillId="5" borderId="2" applyAlignment="1" pivotButton="0" quotePrefix="0" xfId="0">
      <alignment horizontal="center" vertical="center"/>
    </xf>
    <xf numFmtId="0" fontId="11" fillId="0" borderId="0" applyAlignment="1" pivotButton="0" quotePrefix="0" xfId="0">
      <alignment horizontal="left" vertical="center"/>
    </xf>
    <xf numFmtId="0" fontId="11" fillId="0" borderId="0" applyAlignment="1" pivotButton="0" quotePrefix="0" xfId="0">
      <alignment horizontal="center" vertical="center"/>
    </xf>
    <xf numFmtId="3" fontId="12" fillId="2" borderId="2" applyAlignment="1" pivotButton="0" quotePrefix="0" xfId="0">
      <alignment horizontal="center" vertical="center"/>
    </xf>
    <xf numFmtId="1" fontId="12" fillId="2" borderId="2" applyAlignment="1" pivotButton="0" quotePrefix="0" xfId="0">
      <alignment horizontal="center" vertical="center"/>
    </xf>
    <xf numFmtId="0" fontId="13" fillId="5" borderId="2" pivotButton="0" quotePrefix="0" xfId="0"/>
    <xf numFmtId="0" fontId="14" fillId="2" borderId="0" applyAlignment="1" pivotButton="0" quotePrefix="0" xfId="0">
      <alignment vertical="top" wrapText="1"/>
    </xf>
    <xf numFmtId="0" fontId="8" fillId="0" borderId="0" applyAlignment="1" pivotButton="0" quotePrefix="0" xfId="0">
      <alignment vertical="top" wrapText="1"/>
    </xf>
    <xf numFmtId="0" fontId="15" fillId="2" borderId="0" pivotButton="0" quotePrefix="0" xfId="0"/>
    <xf numFmtId="0" fontId="4" fillId="0" borderId="0" pivotButton="0" quotePrefix="0" xfId="0"/>
    <xf numFmtId="0" fontId="1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seller.app/resources/laser-cnc-job-cost-calculator?utm_source=free_laser_settings_and_material_test_log&amp;utm_medium=lead_magnet&amp;utm_campaign=laser-engraving-business-workbook&amp;utm_content=lite_xlsx_seller" TargetMode="External" Id="rId1"/><Relationship Type="http://schemas.openxmlformats.org/officeDocument/2006/relationships/hyperlink" Target="https://www.ardentworkshop.com/products/laser-engraving-business-workbook/?utm_source=free_laser_settings_and_material_test_log&amp;utm_medium=lead_magnet&amp;utm_campaign=laser-engraving-business-workbook&amp;utm_content=lite_xlsx" TargetMode="External" Id="rId2"/><Relationship Type="http://schemas.openxmlformats.org/officeDocument/2006/relationships/hyperlink" Target="https://www.ardentseller.app/resources/laser-cnc-job-cost-calculator?utm_source=free_laser_settings_and_material_test_log&amp;utm_medium=lead_magnet&amp;utm_campaign=laser-engraving-business-workbook&amp;utm_content=lite_xlsx_seller" TargetMode="External" Id="rId3"/><Relationship Type="http://schemas.openxmlformats.org/officeDocument/2006/relationships/hyperlink" Target="https://www.ardentworkshop.com/?utm_source=free_laser_settings_and_material_test_log&amp;utm_medium=lead_magnet&amp;utm_campaign=laser-engraving-business-workbook&amp;utm_content=lite_xlsx_home" TargetMode="External" Id="rId4"/></Relationships>
</file>

<file path=xl/worksheets/sheet1.xml><?xml version="1.0" encoding="utf-8"?>
<worksheet xmlns="http://schemas.openxmlformats.org/spreadsheetml/2006/main">
  <sheetPr>
    <outlinePr summaryBelow="1" summaryRight="1"/>
    <pageSetUpPr fitToPage="1"/>
  </sheetPr>
  <dimension ref="A1:Q89"/>
  <sheetViews>
    <sheetView showGridLines="0" workbookViewId="0">
      <pane ySplit="13" topLeftCell="A14" activePane="bottomLeft" state="frozen"/>
      <selection pane="bottomLeft" activeCell="A1" sqref="A1"/>
    </sheetView>
  </sheetViews>
  <sheetFormatPr baseColWidth="8" defaultRowHeight="15"/>
  <cols>
    <col width="22" customWidth="1" min="1" max="1"/>
    <col width="13" customWidth="1" min="2" max="2"/>
    <col width="11" customWidth="1" min="3" max="3"/>
    <col width="8" customWidth="1" min="4" max="4"/>
    <col width="11" customWidth="1" min="5" max="5"/>
    <col width="7" customWidth="1" min="6" max="6"/>
    <col width="8" customWidth="1" min="7" max="7"/>
    <col width="8" customWidth="1" min="8" max="8"/>
    <col width="9" customWidth="1" min="9" max="9"/>
    <col width="7" customWidth="1" min="10" max="10"/>
    <col width="11" customWidth="1" min="11" max="11"/>
    <col width="8" customWidth="1" min="12" max="12"/>
    <col width="8" customWidth="1" min="13" max="13"/>
    <col width="9" customWidth="1" min="14" max="14"/>
    <col width="11" customWidth="1" min="15" max="15"/>
    <col width="11" customWidth="1" min="16" max="16"/>
    <col width="30" customWidth="1" min="17" max="17"/>
  </cols>
  <sheetData>
    <row r="1" ht="26" customHeight="1">
      <c r="A1" s="1" t="inlineStr">
        <is>
          <t>LASER SETTINGS &amp; MATERIAL TEST LOG</t>
        </is>
      </c>
    </row>
    <row r="2" ht="24" customHeight="1">
      <c r="A2" s="2" t="inlineStr">
        <is>
          <t>A free tool from Ardent Workshop  ·  the settings that worked, kept where you can find them — per material, per machine, per operation</t>
        </is>
      </c>
    </row>
    <row r="3" ht="54" customHeight="1">
      <c r="A3" s="3" t="inlineStr">
        <is>
          <t>The pale-teal cells calculate or link — leave them alone; typing over one deletes its formula. Everything else is yours to fill in: the machine list just below, the log's 36 rows (26 of them pre-filled, 10 blank and ready), and, in the test grid further down, its setup block, its four axis numbers, and the squares you write each test result into. Those 26 rows arrive pre-filled from a fictional sample shop so nothing is blank when you open it — delete them and log your own. This file records settings; it does not price a job.</t>
        </is>
      </c>
    </row>
    <row r="4" ht="20" customHeight="1">
      <c r="A4" s="4" t="inlineStr">
        <is>
          <t>➜  Need to price ONE job right now? The free Laser &amp; CNC Job Cost Calculator on Ardent Seller does that in your browser.</t>
        </is>
      </c>
    </row>
    <row r="6" ht="22" customHeight="1">
      <c r="A6" s="5" t="inlineStr">
        <is>
          <t>YOUR MACHINES — correct these to your own lasers</t>
        </is>
      </c>
    </row>
    <row r="7" ht="20" customHeight="1">
      <c r="A7" s="6" t="inlineStr">
        <is>
          <t>Machine</t>
        </is>
      </c>
      <c r="B7" s="6" t="inlineStr">
        <is>
          <t>Type</t>
        </is>
      </c>
      <c r="C7" s="6" t="inlineStr">
        <is>
          <t>Laser power (W)</t>
        </is>
      </c>
    </row>
    <row r="8" ht="20" customHeight="1">
      <c r="A8" s="7" t="inlineStr">
        <is>
          <t>CO2 60W</t>
        </is>
      </c>
      <c r="B8" s="8" t="inlineStr">
        <is>
          <t>CO2 tube</t>
        </is>
      </c>
      <c r="C8" s="9" t="n">
        <v>60</v>
      </c>
    </row>
    <row r="9" ht="20" customHeight="1">
      <c r="A9" s="7" t="inlineStr">
        <is>
          <t>Diode 20W</t>
        </is>
      </c>
      <c r="B9" s="8" t="inlineStr">
        <is>
          <t>Diode module</t>
        </is>
      </c>
      <c r="C9" s="9" t="n">
        <v>20</v>
      </c>
    </row>
    <row r="10" ht="20" customHeight="1">
      <c r="A10" s="7" t="inlineStr">
        <is>
          <t>Fiber 30W</t>
        </is>
      </c>
      <c r="B10" s="8" t="inlineStr">
        <is>
          <t>Fiber source</t>
        </is>
      </c>
      <c r="C10" s="9" t="n">
        <v>30</v>
      </c>
    </row>
    <row r="12" ht="22" customHeight="1">
      <c r="A12" s="5" t="inlineStr">
        <is>
          <t>YOUR SETTINGS LOG — one row per material, machine and operation</t>
        </is>
      </c>
    </row>
    <row r="13" ht="40" customHeight="1">
      <c r="A13" s="6" t="inlineStr">
        <is>
          <t>Material</t>
        </is>
      </c>
      <c r="B13" s="6" t="inlineStr">
        <is>
          <t>Thickness / spec</t>
        </is>
      </c>
      <c r="C13" s="6" t="inlineStr">
        <is>
          <t>Machine</t>
        </is>
      </c>
      <c r="D13" s="6" t="inlineStr">
        <is>
          <t>Laser power (W) (auto)</t>
        </is>
      </c>
      <c r="E13" s="6" t="inlineStr">
        <is>
          <t>Operation</t>
        </is>
      </c>
      <c r="F13" s="6" t="inlineStr">
        <is>
          <t>Power %</t>
        </is>
      </c>
      <c r="G13" s="6" t="inlineStr">
        <is>
          <t>Speed</t>
        </is>
      </c>
      <c r="H13" s="6" t="inlineStr">
        <is>
          <t>Speed unit</t>
        </is>
      </c>
      <c r="I13" s="6" t="inlineStr">
        <is>
          <t>Speed in mm/s (auto)</t>
        </is>
      </c>
      <c r="J13" s="6" t="inlineStr">
        <is>
          <t>Passes</t>
        </is>
      </c>
      <c r="K13" s="6" t="inlineStr">
        <is>
          <t>Focus / Z offset</t>
        </is>
      </c>
      <c r="L13" s="6" t="inlineStr">
        <is>
          <t>Lines per inch</t>
        </is>
      </c>
      <c r="M13" s="6" t="inlineStr">
        <is>
          <t>Air assist</t>
        </is>
      </c>
      <c r="N13" s="6" t="inlineStr">
        <is>
          <t>Result</t>
        </is>
      </c>
      <c r="O13" s="6" t="inlineStr">
        <is>
          <t>Date dialed in</t>
        </is>
      </c>
      <c r="P13" s="6" t="inlineStr">
        <is>
          <t>Use it? (auto)</t>
        </is>
      </c>
      <c r="Q13" s="6" t="inlineStr">
        <is>
          <t>Notes</t>
        </is>
      </c>
    </row>
    <row r="14" ht="26" customHeight="1">
      <c r="A14" s="10" t="inlineStr">
        <is>
          <t>Birch plywood 3 mm 12x20</t>
        </is>
      </c>
      <c r="B14" s="11" t="inlineStr">
        <is>
          <t>3 mm (1/8 in)</t>
        </is>
      </c>
      <c r="C14" s="11" t="inlineStr">
        <is>
          <t>CO2 60W</t>
        </is>
      </c>
      <c r="D14" s="12">
        <f>IF($C14="","",IFERROR(VLOOKUP($C14,$A$8:$C$10,3,FALSE),""))</f>
        <v/>
      </c>
      <c r="E14" s="11" t="inlineStr">
        <is>
          <t>Engrave</t>
        </is>
      </c>
      <c r="F14" s="13" t="n">
        <v>30</v>
      </c>
      <c r="G14" s="14" t="n">
        <v>350</v>
      </c>
      <c r="H14" s="15" t="inlineStr">
        <is>
          <t>mm/s</t>
        </is>
      </c>
      <c r="I14" s="16">
        <f>IF(OR($G14="",$H14=""),"",IFERROR($G14*IF($H14="mm/min",1/60,IF($H14="in/min",0.42333,IF($H14="mm/s",1,""))),""))</f>
        <v/>
      </c>
      <c r="J14" s="13" t="n">
        <v>1</v>
      </c>
      <c r="K14" s="11" t="inlineStr">
        <is>
          <t>0</t>
        </is>
      </c>
      <c r="L14" s="13" t="n">
        <v>254</v>
      </c>
      <c r="M14" s="15" t="inlineStr">
        <is>
          <t>Low</t>
        </is>
      </c>
      <c r="N14" s="15" t="inlineStr">
        <is>
          <t>Keeper</t>
        </is>
      </c>
      <c r="O14" s="17" t="n">
        <v>46150</v>
      </c>
      <c r="P14" s="18">
        <f>IF($N14="","",IF($N14="Keeper","Repeat it",IF($N14="Usable","Use with care","Test again")))</f>
        <v/>
      </c>
      <c r="Q14" s="19" t="inlineStr">
        <is>
          <t>Mask for deep engraves</t>
        </is>
      </c>
    </row>
    <row r="15" ht="26" customHeight="1">
      <c r="A15" s="20" t="inlineStr">
        <is>
          <t>Birch plywood 3 mm 12x20</t>
        </is>
      </c>
      <c r="B15" s="21" t="inlineStr">
        <is>
          <t>3 mm (1/8 in)</t>
        </is>
      </c>
      <c r="C15" s="21" t="inlineStr">
        <is>
          <t>CO2 60W</t>
        </is>
      </c>
      <c r="D15" s="12">
        <f>IF($C15="","",IFERROR(VLOOKUP($C15,$A$8:$C$10,3,FALSE),""))</f>
        <v/>
      </c>
      <c r="E15" s="21" t="inlineStr">
        <is>
          <t>Cut</t>
        </is>
      </c>
      <c r="F15" s="22" t="n">
        <v>65</v>
      </c>
      <c r="G15" s="23" t="n">
        <v>18</v>
      </c>
      <c r="H15" s="24" t="inlineStr">
        <is>
          <t>mm/s</t>
        </is>
      </c>
      <c r="I15" s="16">
        <f>IF(OR($G15="",$H15=""),"",IFERROR($G15*IF($H15="mm/min",1/60,IF($H15="in/min",0.42333,IF($H15="mm/s",1,""))),""))</f>
        <v/>
      </c>
      <c r="J15" s="22" t="n">
        <v>1</v>
      </c>
      <c r="K15" s="21" t="inlineStr">
        <is>
          <t>-1.5 mm</t>
        </is>
      </c>
      <c r="L15" s="22" t="n"/>
      <c r="M15" s="24" t="inlineStr">
        <is>
          <t>On</t>
        </is>
      </c>
      <c r="N15" s="24" t="inlineStr">
        <is>
          <t>Keeper</t>
        </is>
      </c>
      <c r="O15" s="25" t="n">
        <v>46155</v>
      </c>
      <c r="P15" s="18">
        <f>IF($N15="","",IF($N15="Keeper","Repeat it",IF($N15="Usable","Use with care","Test again")))</f>
        <v/>
      </c>
      <c r="Q15" s="26" t="inlineStr">
        <is>
          <t>Flip for the clean side down</t>
        </is>
      </c>
    </row>
    <row r="16" ht="26" customHeight="1">
      <c r="A16" s="10" t="inlineStr">
        <is>
          <t>Birch plywood 3 mm 12x20</t>
        </is>
      </c>
      <c r="B16" s="11" t="inlineStr">
        <is>
          <t>3 mm (1/8 in)</t>
        </is>
      </c>
      <c r="C16" s="11" t="inlineStr">
        <is>
          <t>Diode 20W</t>
        </is>
      </c>
      <c r="D16" s="12">
        <f>IF($C16="","",IFERROR(VLOOKUP($C16,$A$8:$C$10,3,FALSE),""))</f>
        <v/>
      </c>
      <c r="E16" s="11" t="inlineStr">
        <is>
          <t>Engrave</t>
        </is>
      </c>
      <c r="F16" s="13" t="n">
        <v>55</v>
      </c>
      <c r="G16" s="14" t="n">
        <v>3000</v>
      </c>
      <c r="H16" s="15" t="inlineStr">
        <is>
          <t>mm/min</t>
        </is>
      </c>
      <c r="I16" s="16">
        <f>IF(OR($G16="",$H16=""),"",IFERROR($G16*IF($H16="mm/min",1/60,IF($H16="in/min",0.42333,IF($H16="mm/s",1,""))),""))</f>
        <v/>
      </c>
      <c r="J16" s="13" t="n">
        <v>1</v>
      </c>
      <c r="K16" s="11" t="inlineStr">
        <is>
          <t>0</t>
        </is>
      </c>
      <c r="L16" s="13" t="n">
        <v>254</v>
      </c>
      <c r="M16" s="15" t="inlineStr">
        <is>
          <t>Low</t>
        </is>
      </c>
      <c r="N16" s="15" t="inlineStr">
        <is>
          <t>Keeper</t>
        </is>
      </c>
      <c r="O16" s="17" t="n">
        <v>46160</v>
      </c>
      <c r="P16" s="18">
        <f>IF($N16="","",IF($N16="Keeper","Repeat it",IF($N16="Usable","Use with care","Test again")))</f>
        <v/>
      </c>
      <c r="Q16" s="19" t="inlineStr">
        <is>
          <t>Settings from the CO2 do not carry</t>
        </is>
      </c>
    </row>
    <row r="17" ht="26" customHeight="1">
      <c r="A17" s="20" t="inlineStr">
        <is>
          <t>Birch plywood 3 mm 12x20</t>
        </is>
      </c>
      <c r="B17" s="21" t="inlineStr">
        <is>
          <t>3 mm (1/8 in)</t>
        </is>
      </c>
      <c r="C17" s="21" t="inlineStr">
        <is>
          <t>Diode 20W</t>
        </is>
      </c>
      <c r="D17" s="12">
        <f>IF($C17="","",IFERROR(VLOOKUP($C17,$A$8:$C$10,3,FALSE),""))</f>
        <v/>
      </c>
      <c r="E17" s="21" t="inlineStr">
        <is>
          <t>Cut</t>
        </is>
      </c>
      <c r="F17" s="22" t="n">
        <v>100</v>
      </c>
      <c r="G17" s="23" t="n">
        <v>240</v>
      </c>
      <c r="H17" s="24" t="inlineStr">
        <is>
          <t>mm/min</t>
        </is>
      </c>
      <c r="I17" s="16">
        <f>IF(OR($G17="",$H17=""),"",IFERROR($G17*IF($H17="mm/min",1/60,IF($H17="in/min",0.42333,IF($H17="mm/s",1,""))),""))</f>
        <v/>
      </c>
      <c r="J17" s="22" t="n">
        <v>3</v>
      </c>
      <c r="K17" s="21" t="inlineStr">
        <is>
          <t>-1 mm</t>
        </is>
      </c>
      <c r="L17" s="22" t="n"/>
      <c r="M17" s="24" t="inlineStr">
        <is>
          <t>On</t>
        </is>
      </c>
      <c r="N17" s="24" t="inlineStr">
        <is>
          <t>Usable</t>
        </is>
      </c>
      <c r="O17" s="25" t="n">
        <v>46165</v>
      </c>
      <c r="P17" s="18">
        <f>IF($N17="","",IF($N17="Keeper","Repeat it",IF($N17="Usable","Use with care","Test again")))</f>
        <v/>
      </c>
      <c r="Q17" s="26" t="inlineStr">
        <is>
          <t>Charring on the back; tape it</t>
        </is>
      </c>
    </row>
    <row r="18" ht="26" customHeight="1">
      <c r="A18" s="10" t="inlineStr">
        <is>
          <t>Birch plywood 6 mm 12x20</t>
        </is>
      </c>
      <c r="B18" s="11" t="inlineStr">
        <is>
          <t>6 mm (1/4 in)</t>
        </is>
      </c>
      <c r="C18" s="11" t="inlineStr">
        <is>
          <t>CO2 60W</t>
        </is>
      </c>
      <c r="D18" s="12">
        <f>IF($C18="","",IFERROR(VLOOKUP($C18,$A$8:$C$10,3,FALSE),""))</f>
        <v/>
      </c>
      <c r="E18" s="11" t="inlineStr">
        <is>
          <t>Cut</t>
        </is>
      </c>
      <c r="F18" s="13" t="n">
        <v>85</v>
      </c>
      <c r="G18" s="14" t="n">
        <v>8</v>
      </c>
      <c r="H18" s="15" t="inlineStr">
        <is>
          <t>mm/s</t>
        </is>
      </c>
      <c r="I18" s="16">
        <f>IF(OR($G18="",$H18=""),"",IFERROR($G18*IF($H18="mm/min",1/60,IF($H18="in/min",0.42333,IF($H18="mm/s",1,""))),""))</f>
        <v/>
      </c>
      <c r="J18" s="13" t="n">
        <v>2</v>
      </c>
      <c r="K18" s="11" t="inlineStr">
        <is>
          <t>-3 mm</t>
        </is>
      </c>
      <c r="L18" s="13" t="n"/>
      <c r="M18" s="15" t="inlineStr">
        <is>
          <t>On</t>
        </is>
      </c>
      <c r="N18" s="15" t="inlineStr">
        <is>
          <t>Keeper</t>
        </is>
      </c>
      <c r="O18" s="17" t="n">
        <v>46170</v>
      </c>
      <c r="P18" s="18">
        <f>IF($N18="","",IF($N18="Keeper","Repeat it",IF($N18="Usable","Use with care","Test again")))</f>
        <v/>
      </c>
      <c r="Q18" s="19" t="inlineStr">
        <is>
          <t>Second pass lower focus</t>
        </is>
      </c>
    </row>
    <row r="19" ht="26" customHeight="1">
      <c r="A19" s="20" t="inlineStr">
        <is>
          <t>Birch plywood 6 mm 12x20</t>
        </is>
      </c>
      <c r="B19" s="21" t="inlineStr">
        <is>
          <t>6 mm (1/4 in)</t>
        </is>
      </c>
      <c r="C19" s="21" t="inlineStr">
        <is>
          <t>CO2 60W</t>
        </is>
      </c>
      <c r="D19" s="12">
        <f>IF($C19="","",IFERROR(VLOOKUP($C19,$A$8:$C$10,3,FALSE),""))</f>
        <v/>
      </c>
      <c r="E19" s="21" t="inlineStr">
        <is>
          <t>Engrave</t>
        </is>
      </c>
      <c r="F19" s="22" t="n">
        <v>35</v>
      </c>
      <c r="G19" s="23" t="n">
        <v>300</v>
      </c>
      <c r="H19" s="24" t="inlineStr">
        <is>
          <t>mm/s</t>
        </is>
      </c>
      <c r="I19" s="16">
        <f>IF(OR($G19="",$H19=""),"",IFERROR($G19*IF($H19="mm/min",1/60,IF($H19="in/min",0.42333,IF($H19="mm/s",1,""))),""))</f>
        <v/>
      </c>
      <c r="J19" s="22" t="n">
        <v>1</v>
      </c>
      <c r="K19" s="21" t="inlineStr">
        <is>
          <t>0</t>
        </is>
      </c>
      <c r="L19" s="22" t="n">
        <v>254</v>
      </c>
      <c r="M19" s="24" t="inlineStr">
        <is>
          <t>Low</t>
        </is>
      </c>
      <c r="N19" s="24" t="inlineStr">
        <is>
          <t>Keeper</t>
        </is>
      </c>
      <c r="O19" s="25" t="n">
        <v>46175</v>
      </c>
      <c r="P19" s="18">
        <f>IF($N19="","",IF($N19="Keeper","Repeat it",IF($N19="Usable","Use with care","Test again")))</f>
        <v/>
      </c>
      <c r="Q19" s="26" t="inlineStr"/>
    </row>
    <row r="20" ht="26" customHeight="1">
      <c r="A20" s="10" t="inlineStr">
        <is>
          <t>Cast acrylic clear 1/8 in 12x24</t>
        </is>
      </c>
      <c r="B20" s="11" t="inlineStr">
        <is>
          <t>1/8 in cast</t>
        </is>
      </c>
      <c r="C20" s="11" t="inlineStr">
        <is>
          <t>CO2 60W</t>
        </is>
      </c>
      <c r="D20" s="12">
        <f>IF($C20="","",IFERROR(VLOOKUP($C20,$A$8:$C$10,3,FALSE),""))</f>
        <v/>
      </c>
      <c r="E20" s="11" t="inlineStr">
        <is>
          <t>Engrave</t>
        </is>
      </c>
      <c r="F20" s="13" t="n">
        <v>22</v>
      </c>
      <c r="G20" s="14" t="n">
        <v>400</v>
      </c>
      <c r="H20" s="15" t="inlineStr">
        <is>
          <t>mm/s</t>
        </is>
      </c>
      <c r="I20" s="16">
        <f>IF(OR($G20="",$H20=""),"",IFERROR($G20*IF($H20="mm/min",1/60,IF($H20="in/min",0.42333,IF($H20="mm/s",1,""))),""))</f>
        <v/>
      </c>
      <c r="J20" s="13" t="n">
        <v>1</v>
      </c>
      <c r="K20" s="11" t="inlineStr">
        <is>
          <t>+1 mm</t>
        </is>
      </c>
      <c r="L20" s="13" t="n">
        <v>340</v>
      </c>
      <c r="M20" s="15" t="inlineStr">
        <is>
          <t>Low</t>
        </is>
      </c>
      <c r="N20" s="15" t="inlineStr">
        <is>
          <t>Keeper</t>
        </is>
      </c>
      <c r="O20" s="17" t="n">
        <v>46180</v>
      </c>
      <c r="P20" s="18">
        <f>IF($N20="","",IF($N20="Keeper","Repeat it",IF($N20="Usable","Use with care","Test again")))</f>
        <v/>
      </c>
      <c r="Q20" s="19" t="inlineStr">
        <is>
          <t>Engrave the back, mirrored</t>
        </is>
      </c>
    </row>
    <row r="21" ht="26" customHeight="1">
      <c r="A21" s="20" t="inlineStr">
        <is>
          <t>Cast acrylic clear 1/8 in 12x24</t>
        </is>
      </c>
      <c r="B21" s="21" t="inlineStr">
        <is>
          <t>1/8 in cast</t>
        </is>
      </c>
      <c r="C21" s="21" t="inlineStr">
        <is>
          <t>CO2 60W</t>
        </is>
      </c>
      <c r="D21" s="12">
        <f>IF($C21="","",IFERROR(VLOOKUP($C21,$A$8:$C$10,3,FALSE),""))</f>
        <v/>
      </c>
      <c r="E21" s="21" t="inlineStr">
        <is>
          <t>Cut</t>
        </is>
      </c>
      <c r="F21" s="22" t="n">
        <v>70</v>
      </c>
      <c r="G21" s="23" t="n">
        <v>12</v>
      </c>
      <c r="H21" s="24" t="inlineStr">
        <is>
          <t>mm/s</t>
        </is>
      </c>
      <c r="I21" s="16">
        <f>IF(OR($G21="",$H21=""),"",IFERROR($G21*IF($H21="mm/min",1/60,IF($H21="in/min",0.42333,IF($H21="mm/s",1,""))),""))</f>
        <v/>
      </c>
      <c r="J21" s="22" t="n">
        <v>1</v>
      </c>
      <c r="K21" s="21" t="inlineStr">
        <is>
          <t>-1.5 mm</t>
        </is>
      </c>
      <c r="L21" s="22" t="n"/>
      <c r="M21" s="24" t="inlineStr">
        <is>
          <t>Low</t>
        </is>
      </c>
      <c r="N21" s="24" t="inlineStr">
        <is>
          <t>Keeper</t>
        </is>
      </c>
      <c r="O21" s="25" t="n">
        <v>46185</v>
      </c>
      <c r="P21" s="18">
        <f>IF($N21="","",IF($N21="Keeper","Repeat it",IF($N21="Usable","Use with care","Test again")))</f>
        <v/>
      </c>
      <c r="Q21" s="26" t="inlineStr">
        <is>
          <t>Keep the film on; flame-polished edge</t>
        </is>
      </c>
    </row>
    <row r="22" ht="26" customHeight="1">
      <c r="A22" s="10" t="inlineStr">
        <is>
          <t>Cast acrylic black 1/8 in 12x24</t>
        </is>
      </c>
      <c r="B22" s="11" t="inlineStr">
        <is>
          <t>1/8 in cast</t>
        </is>
      </c>
      <c r="C22" s="11" t="inlineStr">
        <is>
          <t>CO2 60W</t>
        </is>
      </c>
      <c r="D22" s="12">
        <f>IF($C22="","",IFERROR(VLOOKUP($C22,$A$8:$C$10,3,FALSE),""))</f>
        <v/>
      </c>
      <c r="E22" s="11" t="inlineStr">
        <is>
          <t>Cut</t>
        </is>
      </c>
      <c r="F22" s="13" t="n">
        <v>70</v>
      </c>
      <c r="G22" s="14" t="n">
        <v>12</v>
      </c>
      <c r="H22" s="15" t="inlineStr">
        <is>
          <t>mm/s</t>
        </is>
      </c>
      <c r="I22" s="16">
        <f>IF(OR($G22="",$H22=""),"",IFERROR($G22*IF($H22="mm/min",1/60,IF($H22="in/min",0.42333,IF($H22="mm/s",1,""))),""))</f>
        <v/>
      </c>
      <c r="J22" s="13" t="n">
        <v>1</v>
      </c>
      <c r="K22" s="11" t="inlineStr">
        <is>
          <t>-1.5 mm</t>
        </is>
      </c>
      <c r="L22" s="13" t="n"/>
      <c r="M22" s="15" t="inlineStr">
        <is>
          <t>Low</t>
        </is>
      </c>
      <c r="N22" s="15" t="inlineStr">
        <is>
          <t>Keeper</t>
        </is>
      </c>
      <c r="O22" s="17" t="n">
        <v>46190</v>
      </c>
      <c r="P22" s="18">
        <f>IF($N22="","",IF($N22="Keeper","Repeat it",IF($N22="Usable","Use with care","Test again")))</f>
        <v/>
      </c>
      <c r="Q22" s="19" t="inlineStr"/>
    </row>
    <row r="23" ht="26" customHeight="1">
      <c r="A23" s="20" t="inlineStr">
        <is>
          <t>Walnut veneer MDF 1/8 in 12x20</t>
        </is>
      </c>
      <c r="B23" s="21" t="inlineStr">
        <is>
          <t>1/8 in MDF core</t>
        </is>
      </c>
      <c r="C23" s="21" t="inlineStr">
        <is>
          <t>Diode 20W</t>
        </is>
      </c>
      <c r="D23" s="12">
        <f>IF($C23="","",IFERROR(VLOOKUP($C23,$A$8:$C$10,3,FALSE),""))</f>
        <v/>
      </c>
      <c r="E23" s="21" t="inlineStr">
        <is>
          <t>Engrave</t>
        </is>
      </c>
      <c r="F23" s="22" t="n">
        <v>45</v>
      </c>
      <c r="G23" s="23" t="n">
        <v>3500</v>
      </c>
      <c r="H23" s="24" t="inlineStr">
        <is>
          <t>mm/min</t>
        </is>
      </c>
      <c r="I23" s="16">
        <f>IF(OR($G23="",$H23=""),"",IFERROR($G23*IF($H23="mm/min",1/60,IF($H23="in/min",0.42333,IF($H23="mm/s",1,""))),""))</f>
        <v/>
      </c>
      <c r="J23" s="22" t="n">
        <v>1</v>
      </c>
      <c r="K23" s="21" t="inlineStr">
        <is>
          <t>0</t>
        </is>
      </c>
      <c r="L23" s="22" t="n">
        <v>300</v>
      </c>
      <c r="M23" s="24" t="inlineStr">
        <is>
          <t>Low</t>
        </is>
      </c>
      <c r="N23" s="24" t="inlineStr">
        <is>
          <t>Keeper</t>
        </is>
      </c>
      <c r="O23" s="25" t="n">
        <v>46195</v>
      </c>
      <c r="P23" s="18">
        <f>IF($N23="","",IF($N23="Keeper","Repeat it",IF($N23="Usable","Use with care","Test again")))</f>
        <v/>
      </c>
      <c r="Q23" s="26" t="inlineStr"/>
    </row>
    <row r="24" ht="26" customHeight="1">
      <c r="A24" s="10" t="inlineStr">
        <is>
          <t>Walnut veneer MDF 1/8 in 12x20</t>
        </is>
      </c>
      <c r="B24" s="11" t="inlineStr">
        <is>
          <t>1/8 in MDF core</t>
        </is>
      </c>
      <c r="C24" s="11" t="inlineStr">
        <is>
          <t>Diode 20W</t>
        </is>
      </c>
      <c r="D24" s="12">
        <f>IF($C24="","",IFERROR(VLOOKUP($C24,$A$8:$C$10,3,FALSE),""))</f>
        <v/>
      </c>
      <c r="E24" s="11" t="inlineStr">
        <is>
          <t>Cut</t>
        </is>
      </c>
      <c r="F24" s="13" t="n">
        <v>100</v>
      </c>
      <c r="G24" s="14" t="n">
        <v>300</v>
      </c>
      <c r="H24" s="15" t="inlineStr">
        <is>
          <t>mm/min</t>
        </is>
      </c>
      <c r="I24" s="16">
        <f>IF(OR($G24="",$H24=""),"",IFERROR($G24*IF($H24="mm/min",1/60,IF($H24="in/min",0.42333,IF($H24="mm/s",1,""))),""))</f>
        <v/>
      </c>
      <c r="J24" s="13" t="n">
        <v>2</v>
      </c>
      <c r="K24" s="11" t="inlineStr">
        <is>
          <t>-1 mm</t>
        </is>
      </c>
      <c r="L24" s="13" t="n"/>
      <c r="M24" s="15" t="inlineStr">
        <is>
          <t>On</t>
        </is>
      </c>
      <c r="N24" s="15" t="inlineStr">
        <is>
          <t>Keeper</t>
        </is>
      </c>
      <c r="O24" s="17" t="n">
        <v>46200</v>
      </c>
      <c r="P24" s="18">
        <f>IF($N24="","",IF($N24="Keeper","Repeat it",IF($N24="Usable","Use with care","Test again")))</f>
        <v/>
      </c>
      <c r="Q24" s="19" t="inlineStr">
        <is>
          <t>Hold-down pins on bowed sheets</t>
        </is>
      </c>
    </row>
    <row r="25" ht="26" customHeight="1">
      <c r="A25" s="20" t="inlineStr">
        <is>
          <t>Walnut veneer MDF 1/8 in 12x20</t>
        </is>
      </c>
      <c r="B25" s="21" t="inlineStr">
        <is>
          <t>1/8 in MDF core</t>
        </is>
      </c>
      <c r="C25" s="21" t="inlineStr">
        <is>
          <t>CO2 60W</t>
        </is>
      </c>
      <c r="D25" s="12">
        <f>IF($C25="","",IFERROR(VLOOKUP($C25,$A$8:$C$10,3,FALSE),""))</f>
        <v/>
      </c>
      <c r="E25" s="21" t="inlineStr">
        <is>
          <t>Cut</t>
        </is>
      </c>
      <c r="F25" s="22" t="n">
        <v>60</v>
      </c>
      <c r="G25" s="23" t="n">
        <v>20</v>
      </c>
      <c r="H25" s="24" t="inlineStr">
        <is>
          <t>mm/s</t>
        </is>
      </c>
      <c r="I25" s="16">
        <f>IF(OR($G25="",$H25=""),"",IFERROR($G25*IF($H25="mm/min",1/60,IF($H25="in/min",0.42333,IF($H25="mm/s",1,""))),""))</f>
        <v/>
      </c>
      <c r="J25" s="22" t="n">
        <v>1</v>
      </c>
      <c r="K25" s="21" t="inlineStr">
        <is>
          <t>-1.5 mm</t>
        </is>
      </c>
      <c r="L25" s="22" t="n"/>
      <c r="M25" s="24" t="inlineStr">
        <is>
          <t>On</t>
        </is>
      </c>
      <c r="N25" s="24" t="inlineStr">
        <is>
          <t>Usable</t>
        </is>
      </c>
      <c r="O25" s="25" t="n">
        <v>46205</v>
      </c>
      <c r="P25" s="18">
        <f>IF($N25="","",IF($N25="Keeper","Repeat it",IF($N25="Usable","Use with care","Test again")))</f>
        <v/>
      </c>
      <c r="Q25" s="26" t="inlineStr">
        <is>
          <t>Same sheet, other machine</t>
        </is>
      </c>
    </row>
    <row r="26" ht="26" customHeight="1">
      <c r="A26" s="10" t="inlineStr">
        <is>
          <t>Cork sheet 1/8 in 12x24</t>
        </is>
      </c>
      <c r="B26" s="11" t="inlineStr">
        <is>
          <t>1/8 in</t>
        </is>
      </c>
      <c r="C26" s="11" t="inlineStr">
        <is>
          <t>CO2 60W</t>
        </is>
      </c>
      <c r="D26" s="12">
        <f>IF($C26="","",IFERROR(VLOOKUP($C26,$A$8:$C$10,3,FALSE),""))</f>
        <v/>
      </c>
      <c r="E26" s="11" t="inlineStr">
        <is>
          <t>Engrave</t>
        </is>
      </c>
      <c r="F26" s="13" t="n">
        <v>12</v>
      </c>
      <c r="G26" s="14" t="n">
        <v>450</v>
      </c>
      <c r="H26" s="15" t="inlineStr">
        <is>
          <t>mm/s</t>
        </is>
      </c>
      <c r="I26" s="16">
        <f>IF(OR($G26="",$H26=""),"",IFERROR($G26*IF($H26="mm/min",1/60,IF($H26="in/min",0.42333,IF($H26="mm/s",1,""))),""))</f>
        <v/>
      </c>
      <c r="J26" s="13" t="n">
        <v>1</v>
      </c>
      <c r="K26" s="11" t="inlineStr">
        <is>
          <t>+2 mm</t>
        </is>
      </c>
      <c r="L26" s="13" t="n">
        <v>254</v>
      </c>
      <c r="M26" s="15" t="inlineStr">
        <is>
          <t>On</t>
        </is>
      </c>
      <c r="N26" s="15" t="inlineStr">
        <is>
          <t>Keeper</t>
        </is>
      </c>
      <c r="O26" s="17" t="n">
        <v>46210</v>
      </c>
      <c r="P26" s="18">
        <f>IF($N26="","",IF($N26="Keeper","Repeat it",IF($N26="Usable","Use with care","Test again")))</f>
        <v/>
      </c>
      <c r="Q26" s="19" t="inlineStr">
        <is>
          <t>Low power — scorches fast</t>
        </is>
      </c>
    </row>
    <row r="27" ht="26" customHeight="1">
      <c r="A27" s="20" t="inlineStr">
        <is>
          <t>Cork sheet 1/8 in 12x24</t>
        </is>
      </c>
      <c r="B27" s="21" t="inlineStr">
        <is>
          <t>1/8 in</t>
        </is>
      </c>
      <c r="C27" s="21" t="inlineStr">
        <is>
          <t>CO2 60W</t>
        </is>
      </c>
      <c r="D27" s="12">
        <f>IF($C27="","",IFERROR(VLOOKUP($C27,$A$8:$C$10,3,FALSE),""))</f>
        <v/>
      </c>
      <c r="E27" s="21" t="inlineStr">
        <is>
          <t>Cut</t>
        </is>
      </c>
      <c r="F27" s="22" t="n">
        <v>40</v>
      </c>
      <c r="G27" s="23" t="n">
        <v>25</v>
      </c>
      <c r="H27" s="24" t="inlineStr">
        <is>
          <t>mm/s</t>
        </is>
      </c>
      <c r="I27" s="16">
        <f>IF(OR($G27="",$H27=""),"",IFERROR($G27*IF($H27="mm/min",1/60,IF($H27="in/min",0.42333,IF($H27="mm/s",1,""))),""))</f>
        <v/>
      </c>
      <c r="J27" s="22" t="n">
        <v>1</v>
      </c>
      <c r="K27" s="21" t="inlineStr">
        <is>
          <t>0</t>
        </is>
      </c>
      <c r="L27" s="22" t="n"/>
      <c r="M27" s="24" t="inlineStr">
        <is>
          <t>On</t>
        </is>
      </c>
      <c r="N27" s="24" t="inlineStr">
        <is>
          <t>Keeper</t>
        </is>
      </c>
      <c r="O27" s="25" t="n">
        <v>46215</v>
      </c>
      <c r="P27" s="18">
        <f>IF($N27="","",IF($N27="Keeper","Repeat it",IF($N27="Usable","Use with care","Test again")))</f>
        <v/>
      </c>
      <c r="Q27" s="26" t="inlineStr"/>
    </row>
    <row r="28" ht="26" customHeight="1">
      <c r="A28" s="10" t="inlineStr">
        <is>
          <t>Leatherette (PU) sheet 12x24</t>
        </is>
      </c>
      <c r="B28" s="11" t="inlineStr">
        <is>
          <t>0.6 mm, adhesive back</t>
        </is>
      </c>
      <c r="C28" s="11" t="inlineStr">
        <is>
          <t>CO2 60W</t>
        </is>
      </c>
      <c r="D28" s="12">
        <f>IF($C28="","",IFERROR(VLOOKUP($C28,$A$8:$C$10,3,FALSE),""))</f>
        <v/>
      </c>
      <c r="E28" s="11" t="inlineStr">
        <is>
          <t>Engrave</t>
        </is>
      </c>
      <c r="F28" s="13" t="n">
        <v>15</v>
      </c>
      <c r="G28" s="14" t="n">
        <v>400</v>
      </c>
      <c r="H28" s="15" t="inlineStr">
        <is>
          <t>mm/s</t>
        </is>
      </c>
      <c r="I28" s="16">
        <f>IF(OR($G28="",$H28=""),"",IFERROR($G28*IF($H28="mm/min",1/60,IF($H28="in/min",0.42333,IF($H28="mm/s",1,""))),""))</f>
        <v/>
      </c>
      <c r="J28" s="13" t="n">
        <v>1</v>
      </c>
      <c r="K28" s="11" t="inlineStr">
        <is>
          <t>0</t>
        </is>
      </c>
      <c r="L28" s="13" t="n">
        <v>254</v>
      </c>
      <c r="M28" s="15" t="inlineStr">
        <is>
          <t>Low</t>
        </is>
      </c>
      <c r="N28" s="15" t="inlineStr">
        <is>
          <t>Keeper</t>
        </is>
      </c>
      <c r="O28" s="17" t="n">
        <v>46220</v>
      </c>
      <c r="P28" s="18">
        <f>IF($N28="","",IF($N28="Keeper","Repeat it",IF($N28="Usable","Use with care","Test again")))</f>
        <v/>
      </c>
      <c r="Q28" s="19" t="inlineStr">
        <is>
          <t>Re-focus after bed swaps</t>
        </is>
      </c>
    </row>
    <row r="29" ht="26" customHeight="1">
      <c r="A29" s="20" t="inlineStr">
        <is>
          <t>Leatherette (PU) sheet 12x24</t>
        </is>
      </c>
      <c r="B29" s="21" t="inlineStr">
        <is>
          <t>0.6 mm, adhesive back</t>
        </is>
      </c>
      <c r="C29" s="21" t="inlineStr">
        <is>
          <t>CO2 60W</t>
        </is>
      </c>
      <c r="D29" s="12">
        <f>IF($C29="","",IFERROR(VLOOKUP($C29,$A$8:$C$10,3,FALSE),""))</f>
        <v/>
      </c>
      <c r="E29" s="21" t="inlineStr">
        <is>
          <t>Cut</t>
        </is>
      </c>
      <c r="F29" s="22" t="n">
        <v>35</v>
      </c>
      <c r="G29" s="23" t="n">
        <v>30</v>
      </c>
      <c r="H29" s="24" t="inlineStr">
        <is>
          <t>mm/s</t>
        </is>
      </c>
      <c r="I29" s="16">
        <f>IF(OR($G29="",$H29=""),"",IFERROR($G29*IF($H29="mm/min",1/60,IF($H29="in/min",0.42333,IF($H29="mm/s",1,""))),""))</f>
        <v/>
      </c>
      <c r="J29" s="22" t="n">
        <v>1</v>
      </c>
      <c r="K29" s="21" t="inlineStr">
        <is>
          <t>0</t>
        </is>
      </c>
      <c r="L29" s="22" t="n"/>
      <c r="M29" s="24" t="inlineStr">
        <is>
          <t>On</t>
        </is>
      </c>
      <c r="N29" s="24" t="inlineStr">
        <is>
          <t>Keeper</t>
        </is>
      </c>
      <c r="O29" s="25" t="n">
        <v>46225</v>
      </c>
      <c r="P29" s="18">
        <f>IF($N29="","",IF($N29="Keeper","Repeat it",IF($N29="Usable","Use with care","Test again")))</f>
        <v/>
      </c>
      <c r="Q29" s="26" t="inlineStr">
        <is>
          <t>Adhesive side down</t>
        </is>
      </c>
    </row>
    <row r="30" ht="26" customHeight="1">
      <c r="A30" s="10" t="inlineStr">
        <is>
          <t>Mirror acrylic gold 1/8 in 12x24</t>
        </is>
      </c>
      <c r="B30" s="11" t="inlineStr">
        <is>
          <t>1/8 in, gold</t>
        </is>
      </c>
      <c r="C30" s="11" t="inlineStr">
        <is>
          <t>CO2 60W</t>
        </is>
      </c>
      <c r="D30" s="12">
        <f>IF($C30="","",IFERROR(VLOOKUP($C30,$A$8:$C$10,3,FALSE),""))</f>
        <v/>
      </c>
      <c r="E30" s="11" t="inlineStr">
        <is>
          <t>Engrave</t>
        </is>
      </c>
      <c r="F30" s="13" t="n">
        <v>20</v>
      </c>
      <c r="G30" s="14" t="n">
        <v>400</v>
      </c>
      <c r="H30" s="15" t="inlineStr">
        <is>
          <t>mm/s</t>
        </is>
      </c>
      <c r="I30" s="16">
        <f>IF(OR($G30="",$H30=""),"",IFERROR($G30*IF($H30="mm/min",1/60,IF($H30="in/min",0.42333,IF($H30="mm/s",1,""))),""))</f>
        <v/>
      </c>
      <c r="J30" s="13" t="n">
        <v>1</v>
      </c>
      <c r="K30" s="11" t="inlineStr">
        <is>
          <t>+1 mm</t>
        </is>
      </c>
      <c r="L30" s="13" t="n">
        <v>340</v>
      </c>
      <c r="M30" s="15" t="inlineStr">
        <is>
          <t>Low</t>
        </is>
      </c>
      <c r="N30" s="15" t="inlineStr">
        <is>
          <t>Adjust</t>
        </is>
      </c>
      <c r="O30" s="17" t="n">
        <v>46230</v>
      </c>
      <c r="P30" s="18">
        <f>IF($N30="","",IF($N30="Keeper","Repeat it",IF($N30="Usable","Use with care","Test again")))</f>
        <v/>
      </c>
      <c r="Q30" s="19" t="inlineStr">
        <is>
          <t>Coating lifting at the edges</t>
        </is>
      </c>
    </row>
    <row r="31" ht="26" customHeight="1">
      <c r="A31" s="20" t="inlineStr">
        <is>
          <t>Basswood 1/8 in 12x24</t>
        </is>
      </c>
      <c r="B31" s="21" t="inlineStr">
        <is>
          <t>1/8 in</t>
        </is>
      </c>
      <c r="C31" s="21" t="inlineStr">
        <is>
          <t>CO2 60W</t>
        </is>
      </c>
      <c r="D31" s="12">
        <f>IF($C31="","",IFERROR(VLOOKUP($C31,$A$8:$C$10,3,FALSE),""))</f>
        <v/>
      </c>
      <c r="E31" s="21" t="inlineStr">
        <is>
          <t>Cut</t>
        </is>
      </c>
      <c r="F31" s="22" t="n">
        <v>50</v>
      </c>
      <c r="G31" s="23" t="n">
        <v>22</v>
      </c>
      <c r="H31" s="24" t="inlineStr">
        <is>
          <t>mm/s</t>
        </is>
      </c>
      <c r="I31" s="16">
        <f>IF(OR($G31="",$H31=""),"",IFERROR($G31*IF($H31="mm/min",1/60,IF($H31="in/min",0.42333,IF($H31="mm/s",1,""))),""))</f>
        <v/>
      </c>
      <c r="J31" s="22" t="n">
        <v>1</v>
      </c>
      <c r="K31" s="21" t="inlineStr">
        <is>
          <t>-1.5 mm</t>
        </is>
      </c>
      <c r="L31" s="22" t="n"/>
      <c r="M31" s="24" t="inlineStr">
        <is>
          <t>On</t>
        </is>
      </c>
      <c r="N31" s="24" t="inlineStr">
        <is>
          <t>Keeper</t>
        </is>
      </c>
      <c r="O31" s="25" t="n">
        <v>46235</v>
      </c>
      <c r="P31" s="18">
        <f>IF($N31="","",IF($N31="Keeper","Repeat it",IF($N31="Usable","Use with care","Test again")))</f>
        <v/>
      </c>
      <c r="Q31" s="26" t="inlineStr"/>
    </row>
    <row r="32" ht="26" customHeight="1">
      <c r="A32" s="10" t="inlineStr">
        <is>
          <t>Tumbler 20 oz powder-coated</t>
        </is>
      </c>
      <c r="B32" s="11" t="inlineStr">
        <is>
          <t>20 oz</t>
        </is>
      </c>
      <c r="C32" s="11" t="inlineStr">
        <is>
          <t>Fiber 30W</t>
        </is>
      </c>
      <c r="D32" s="12">
        <f>IF($C32="","",IFERROR(VLOOKUP($C32,$A$8:$C$10,3,FALSE),""))</f>
        <v/>
      </c>
      <c r="E32" s="11" t="inlineStr">
        <is>
          <t>Mark</t>
        </is>
      </c>
      <c r="F32" s="13" t="n">
        <v>80</v>
      </c>
      <c r="G32" s="14" t="n">
        <v>1200</v>
      </c>
      <c r="H32" s="15" t="inlineStr">
        <is>
          <t>mm/s</t>
        </is>
      </c>
      <c r="I32" s="16">
        <f>IF(OR($G32="",$H32=""),"",IFERROR($G32*IF($H32="mm/min",1/60,IF($H32="in/min",0.42333,IF($H32="mm/s",1,""))),""))</f>
        <v/>
      </c>
      <c r="J32" s="13" t="n">
        <v>2</v>
      </c>
      <c r="K32" s="11" t="inlineStr">
        <is>
          <t>0</t>
        </is>
      </c>
      <c r="L32" s="13" t="n">
        <v>380</v>
      </c>
      <c r="M32" s="15" t="inlineStr">
        <is>
          <t>Off</t>
        </is>
      </c>
      <c r="N32" s="15" t="inlineStr">
        <is>
          <t>Keeper</t>
        </is>
      </c>
      <c r="O32" s="17" t="n">
        <v>46240</v>
      </c>
      <c r="P32" s="18">
        <f>IF($N32="","",IF($N32="Keeper","Repeat it",IF($N32="Usable","Use with care","Test again")))</f>
        <v/>
      </c>
      <c r="Q32" s="19" t="inlineStr">
        <is>
          <t>Rotary; clean with alcohol after</t>
        </is>
      </c>
    </row>
    <row r="33" ht="26" customHeight="1">
      <c r="A33" s="20" t="inlineStr">
        <is>
          <t>Tumbler 20 oz stainless</t>
        </is>
      </c>
      <c r="B33" s="21" t="inlineStr">
        <is>
          <t>20 oz</t>
        </is>
      </c>
      <c r="C33" s="21" t="inlineStr">
        <is>
          <t>Fiber 30W</t>
        </is>
      </c>
      <c r="D33" s="12">
        <f>IF($C33="","",IFERROR(VLOOKUP($C33,$A$8:$C$10,3,FALSE),""))</f>
        <v/>
      </c>
      <c r="E33" s="21" t="inlineStr">
        <is>
          <t>Mark</t>
        </is>
      </c>
      <c r="F33" s="22" t="n">
        <v>45</v>
      </c>
      <c r="G33" s="23" t="n">
        <v>800</v>
      </c>
      <c r="H33" s="24" t="inlineStr">
        <is>
          <t>mm/s</t>
        </is>
      </c>
      <c r="I33" s="16">
        <f>IF(OR($G33="",$H33=""),"",IFERROR($G33*IF($H33="mm/min",1/60,IF($H33="in/min",0.42333,IF($H33="mm/s",1,""))),""))</f>
        <v/>
      </c>
      <c r="J33" s="22" t="n">
        <v>1</v>
      </c>
      <c r="K33" s="21" t="inlineStr">
        <is>
          <t>0</t>
        </is>
      </c>
      <c r="L33" s="22" t="n">
        <v>500</v>
      </c>
      <c r="M33" s="24" t="inlineStr">
        <is>
          <t>Off</t>
        </is>
      </c>
      <c r="N33" s="24" t="inlineStr">
        <is>
          <t>Usable</t>
        </is>
      </c>
      <c r="O33" s="25" t="n">
        <v>46245</v>
      </c>
      <c r="P33" s="18">
        <f>IF($N33="","",IF($N33="Keeper","Repeat it",IF($N33="Usable","Use with care","Test again")))</f>
        <v/>
      </c>
      <c r="Q33" s="26" t="inlineStr">
        <is>
          <t>Frequency matters more than power</t>
        </is>
      </c>
    </row>
    <row r="34" ht="26" customHeight="1">
      <c r="A34" s="10" t="inlineStr">
        <is>
          <t>Slate coaster 4 in round</t>
        </is>
      </c>
      <c r="B34" s="11" t="inlineStr">
        <is>
          <t>4 in round</t>
        </is>
      </c>
      <c r="C34" s="11" t="inlineStr">
        <is>
          <t>CO2 60W</t>
        </is>
      </c>
      <c r="D34" s="12">
        <f>IF($C34="","",IFERROR(VLOOKUP($C34,$A$8:$C$10,3,FALSE),""))</f>
        <v/>
      </c>
      <c r="E34" s="11" t="inlineStr">
        <is>
          <t>Engrave</t>
        </is>
      </c>
      <c r="F34" s="13" t="n">
        <v>25</v>
      </c>
      <c r="G34" s="14" t="n">
        <v>300</v>
      </c>
      <c r="H34" s="15" t="inlineStr">
        <is>
          <t>mm/s</t>
        </is>
      </c>
      <c r="I34" s="16">
        <f>IF(OR($G34="",$H34=""),"",IFERROR($G34*IF($H34="mm/min",1/60,IF($H34="in/min",0.42333,IF($H34="mm/s",1,""))),""))</f>
        <v/>
      </c>
      <c r="J34" s="13" t="n">
        <v>1</v>
      </c>
      <c r="K34" s="11" t="inlineStr">
        <is>
          <t>0</t>
        </is>
      </c>
      <c r="L34" s="13" t="n">
        <v>300</v>
      </c>
      <c r="M34" s="15" t="inlineStr">
        <is>
          <t>Low</t>
        </is>
      </c>
      <c r="N34" s="15" t="inlineStr">
        <is>
          <t>Keeper</t>
        </is>
      </c>
      <c r="O34" s="17" t="n">
        <v>46250</v>
      </c>
      <c r="P34" s="18">
        <f>IF($N34="","",IF($N34="Keeper","Repeat it",IF($N34="Usable","Use with care","Test again")))</f>
        <v/>
      </c>
      <c r="Q34" s="19" t="inlineStr">
        <is>
          <t>Wipe with oil to darken contrast</t>
        </is>
      </c>
    </row>
    <row r="35" ht="26" customHeight="1">
      <c r="A35" s="20" t="inlineStr">
        <is>
          <t>Bamboo cutting board 11x8</t>
        </is>
      </c>
      <c r="B35" s="21" t="inlineStr">
        <is>
          <t>11 x 8 in</t>
        </is>
      </c>
      <c r="C35" s="21" t="inlineStr">
        <is>
          <t>CO2 60W</t>
        </is>
      </c>
      <c r="D35" s="12">
        <f>IF($C35="","",IFERROR(VLOOKUP($C35,$A$8:$C$10,3,FALSE),""))</f>
        <v/>
      </c>
      <c r="E35" s="21" t="inlineStr">
        <is>
          <t>Engrave</t>
        </is>
      </c>
      <c r="F35" s="22" t="n">
        <v>35</v>
      </c>
      <c r="G35" s="23" t="n">
        <v>250</v>
      </c>
      <c r="H35" s="24" t="inlineStr">
        <is>
          <t>mm/s</t>
        </is>
      </c>
      <c r="I35" s="16">
        <f>IF(OR($G35="",$H35=""),"",IFERROR($G35*IF($H35="mm/min",1/60,IF($H35="in/min",0.42333,IF($H35="mm/s",1,""))),""))</f>
        <v/>
      </c>
      <c r="J35" s="22" t="n">
        <v>1</v>
      </c>
      <c r="K35" s="21" t="inlineStr">
        <is>
          <t>0</t>
        </is>
      </c>
      <c r="L35" s="22" t="n">
        <v>254</v>
      </c>
      <c r="M35" s="24" t="inlineStr">
        <is>
          <t>Low</t>
        </is>
      </c>
      <c r="N35" s="24" t="inlineStr">
        <is>
          <t>Keeper</t>
        </is>
      </c>
      <c r="O35" s="25" t="n">
        <v>46255</v>
      </c>
      <c r="P35" s="18">
        <f>IF($N35="","",IF($N35="Keeper","Repeat it",IF($N35="Usable","Use with care","Test again")))</f>
        <v/>
      </c>
      <c r="Q35" s="26" t="inlineStr"/>
    </row>
    <row r="36" ht="26" customHeight="1">
      <c r="A36" s="10" t="inlineStr">
        <is>
          <t>Maple cutting board 15x10</t>
        </is>
      </c>
      <c r="B36" s="11" t="inlineStr">
        <is>
          <t>15 x 10 in</t>
        </is>
      </c>
      <c r="C36" s="11" t="inlineStr">
        <is>
          <t>CO2 60W</t>
        </is>
      </c>
      <c r="D36" s="12">
        <f>IF($C36="","",IFERROR(VLOOKUP($C36,$A$8:$C$10,3,FALSE),""))</f>
        <v/>
      </c>
      <c r="E36" s="11" t="inlineStr">
        <is>
          <t>Photo engrave</t>
        </is>
      </c>
      <c r="F36" s="13" t="n">
        <v>28</v>
      </c>
      <c r="G36" s="14" t="n">
        <v>350</v>
      </c>
      <c r="H36" s="15" t="inlineStr">
        <is>
          <t>mm/s</t>
        </is>
      </c>
      <c r="I36" s="16">
        <f>IF(OR($G36="",$H36=""),"",IFERROR($G36*IF($H36="mm/min",1/60,IF($H36="in/min",0.42333,IF($H36="mm/s",1,""))),""))</f>
        <v/>
      </c>
      <c r="J36" s="13" t="n">
        <v>1</v>
      </c>
      <c r="K36" s="11" t="inlineStr">
        <is>
          <t>0</t>
        </is>
      </c>
      <c r="L36" s="13" t="n">
        <v>340</v>
      </c>
      <c r="M36" s="15" t="inlineStr">
        <is>
          <t>Low</t>
        </is>
      </c>
      <c r="N36" s="15" t="inlineStr">
        <is>
          <t>Keeper</t>
        </is>
      </c>
      <c r="O36" s="17" t="n">
        <v>46260</v>
      </c>
      <c r="P36" s="18">
        <f>IF($N36="","",IF($N36="Keeper","Repeat it",IF($N36="Usable","Use with care","Test again")))</f>
        <v/>
      </c>
      <c r="Q36" s="19" t="inlineStr">
        <is>
          <t>Dither for handwriting scans</t>
        </is>
      </c>
    </row>
    <row r="37" ht="26" customHeight="1">
      <c r="A37" s="20" t="inlineStr">
        <is>
          <t>Anodized aluminum card blank</t>
        </is>
      </c>
      <c r="B37" s="21" t="inlineStr">
        <is>
          <t>3.5 x 2 in</t>
        </is>
      </c>
      <c r="C37" s="21" t="inlineStr">
        <is>
          <t>Fiber 30W</t>
        </is>
      </c>
      <c r="D37" s="12">
        <f>IF($C37="","",IFERROR(VLOOKUP($C37,$A$8:$C$10,3,FALSE),""))</f>
        <v/>
      </c>
      <c r="E37" s="21" t="inlineStr">
        <is>
          <t>Mark</t>
        </is>
      </c>
      <c r="F37" s="22" t="n">
        <v>30</v>
      </c>
      <c r="G37" s="23" t="n">
        <v>1500</v>
      </c>
      <c r="H37" s="24" t="inlineStr">
        <is>
          <t>mm/s</t>
        </is>
      </c>
      <c r="I37" s="16">
        <f>IF(OR($G37="",$H37=""),"",IFERROR($G37*IF($H37="mm/min",1/60,IF($H37="in/min",0.42333,IF($H37="mm/s",1,""))),""))</f>
        <v/>
      </c>
      <c r="J37" s="22" t="n">
        <v>1</v>
      </c>
      <c r="K37" s="21" t="inlineStr">
        <is>
          <t>0</t>
        </is>
      </c>
      <c r="L37" s="22" t="n">
        <v>500</v>
      </c>
      <c r="M37" s="24" t="inlineStr">
        <is>
          <t>Off</t>
        </is>
      </c>
      <c r="N37" s="24" t="inlineStr">
        <is>
          <t>Keeper</t>
        </is>
      </c>
      <c r="O37" s="25" t="n">
        <v>46265</v>
      </c>
      <c r="P37" s="18">
        <f>IF($N37="","",IF($N37="Keeper","Repeat it",IF($N37="Usable","Use with care","Test again")))</f>
        <v/>
      </c>
      <c r="Q37" s="26" t="inlineStr"/>
    </row>
    <row r="38" ht="26" customHeight="1">
      <c r="A38" s="10" t="inlineStr">
        <is>
          <t>Leather keychain blank</t>
        </is>
      </c>
      <c r="B38" s="11" t="inlineStr">
        <is>
          <t>1.5 x 3 in</t>
        </is>
      </c>
      <c r="C38" s="11" t="inlineStr">
        <is>
          <t>Diode 20W</t>
        </is>
      </c>
      <c r="D38" s="12">
        <f>IF($C38="","",IFERROR(VLOOKUP($C38,$A$8:$C$10,3,FALSE),""))</f>
        <v/>
      </c>
      <c r="E38" s="11" t="inlineStr">
        <is>
          <t>Engrave</t>
        </is>
      </c>
      <c r="F38" s="13" t="n">
        <v>40</v>
      </c>
      <c r="G38" s="14" t="n">
        <v>3000</v>
      </c>
      <c r="H38" s="15" t="inlineStr">
        <is>
          <t>mm/min</t>
        </is>
      </c>
      <c r="I38" s="16">
        <f>IF(OR($G38="",$H38=""),"",IFERROR($G38*IF($H38="mm/min",1/60,IF($H38="in/min",0.42333,IF($H38="mm/s",1,""))),""))</f>
        <v/>
      </c>
      <c r="J38" s="13" t="n">
        <v>1</v>
      </c>
      <c r="K38" s="11" t="inlineStr">
        <is>
          <t>0</t>
        </is>
      </c>
      <c r="L38" s="13" t="n">
        <v>254</v>
      </c>
      <c r="M38" s="15" t="inlineStr">
        <is>
          <t>Low</t>
        </is>
      </c>
      <c r="N38" s="15" t="inlineStr">
        <is>
          <t>Adjust</t>
        </is>
      </c>
      <c r="O38" s="17" t="n">
        <v>46270</v>
      </c>
      <c r="P38" s="18">
        <f>IF($N38="","",IF($N38="Keeper","Repeat it",IF($N38="Usable","Use with care","Test again")))</f>
        <v/>
      </c>
      <c r="Q38" s="19" t="inlineStr">
        <is>
          <t>Burns too deep on the new batch</t>
        </is>
      </c>
    </row>
    <row r="39" ht="26" customHeight="1">
      <c r="A39" s="20" t="inlineStr">
        <is>
          <t>Anodized aluminum card blank</t>
        </is>
      </c>
      <c r="B39" s="21" t="inlineStr">
        <is>
          <t>3.5 x 2 in</t>
        </is>
      </c>
      <c r="C39" s="21" t="inlineStr">
        <is>
          <t>CO2 60W</t>
        </is>
      </c>
      <c r="D39" s="12">
        <f>IF($C39="","",IFERROR(VLOOKUP($C39,$A$8:$C$10,3,FALSE),""))</f>
        <v/>
      </c>
      <c r="E39" s="21" t="inlineStr">
        <is>
          <t>Engrave</t>
        </is>
      </c>
      <c r="F39" s="22" t="n">
        <v>20</v>
      </c>
      <c r="G39" s="23" t="n">
        <v>400</v>
      </c>
      <c r="H39" s="24" t="inlineStr">
        <is>
          <t>mm/s</t>
        </is>
      </c>
      <c r="I39" s="16">
        <f>IF(OR($G39="",$H39=""),"",IFERROR($G39*IF($H39="mm/min",1/60,IF($H39="in/min",0.42333,IF($H39="mm/s",1,""))),""))</f>
        <v/>
      </c>
      <c r="J39" s="22" t="n">
        <v>1</v>
      </c>
      <c r="K39" s="21" t="inlineStr">
        <is>
          <t>0</t>
        </is>
      </c>
      <c r="L39" s="22" t="n">
        <v>340</v>
      </c>
      <c r="M39" s="24" t="inlineStr">
        <is>
          <t>Off</t>
        </is>
      </c>
      <c r="N39" s="24" t="inlineStr">
        <is>
          <t>Usable</t>
        </is>
      </c>
      <c r="O39" s="25" t="n">
        <v>46275</v>
      </c>
      <c r="P39" s="18">
        <f>IF($N39="","",IF($N39="Keeper","Repeat it",IF($N39="Usable","Use with care","Test again")))</f>
        <v/>
      </c>
      <c r="Q39" s="26" t="inlineStr">
        <is>
          <t>Darker than the fiber — test first</t>
        </is>
      </c>
    </row>
    <row r="40" ht="26" customHeight="1">
      <c r="A40" s="10" t="n"/>
      <c r="B40" s="11" t="n"/>
      <c r="C40" s="11" t="n"/>
      <c r="D40" s="12">
        <f>IF($C40="","",IFERROR(VLOOKUP($C40,$A$8:$C$10,3,FALSE),""))</f>
        <v/>
      </c>
      <c r="E40" s="11" t="n"/>
      <c r="F40" s="13" t="n"/>
      <c r="G40" s="14" t="n"/>
      <c r="H40" s="15" t="n"/>
      <c r="I40" s="16">
        <f>IF(OR($G40="",$H40=""),"",IFERROR($G40*IF($H40="mm/min",1/60,IF($H40="in/min",0.42333,IF($H40="mm/s",1,""))),""))</f>
        <v/>
      </c>
      <c r="J40" s="13" t="n"/>
      <c r="K40" s="11" t="n"/>
      <c r="L40" s="13" t="n"/>
      <c r="M40" s="15" t="n"/>
      <c r="N40" s="15" t="n"/>
      <c r="O40" s="17" t="n"/>
      <c r="P40" s="18">
        <f>IF($N40="","",IF($N40="Keeper","Repeat it",IF($N40="Usable","Use with care","Test again")))</f>
        <v/>
      </c>
      <c r="Q40" s="19" t="n"/>
    </row>
    <row r="41" ht="26" customHeight="1">
      <c r="A41" s="20" t="n"/>
      <c r="B41" s="21" t="n"/>
      <c r="C41" s="21" t="n"/>
      <c r="D41" s="12">
        <f>IF($C41="","",IFERROR(VLOOKUP($C41,$A$8:$C$10,3,FALSE),""))</f>
        <v/>
      </c>
      <c r="E41" s="21" t="n"/>
      <c r="F41" s="22" t="n"/>
      <c r="G41" s="23" t="n"/>
      <c r="H41" s="24" t="n"/>
      <c r="I41" s="16">
        <f>IF(OR($G41="",$H41=""),"",IFERROR($G41*IF($H41="mm/min",1/60,IF($H41="in/min",0.42333,IF($H41="mm/s",1,""))),""))</f>
        <v/>
      </c>
      <c r="J41" s="22" t="n"/>
      <c r="K41" s="21" t="n"/>
      <c r="L41" s="22" t="n"/>
      <c r="M41" s="24" t="n"/>
      <c r="N41" s="24" t="n"/>
      <c r="O41" s="25" t="n"/>
      <c r="P41" s="18">
        <f>IF($N41="","",IF($N41="Keeper","Repeat it",IF($N41="Usable","Use with care","Test again")))</f>
        <v/>
      </c>
      <c r="Q41" s="26" t="n"/>
    </row>
    <row r="42" ht="26" customHeight="1">
      <c r="A42" s="10" t="n"/>
      <c r="B42" s="11" t="n"/>
      <c r="C42" s="11" t="n"/>
      <c r="D42" s="12">
        <f>IF($C42="","",IFERROR(VLOOKUP($C42,$A$8:$C$10,3,FALSE),""))</f>
        <v/>
      </c>
      <c r="E42" s="11" t="n"/>
      <c r="F42" s="13" t="n"/>
      <c r="G42" s="14" t="n"/>
      <c r="H42" s="15" t="n"/>
      <c r="I42" s="16">
        <f>IF(OR($G42="",$H42=""),"",IFERROR($G42*IF($H42="mm/min",1/60,IF($H42="in/min",0.42333,IF($H42="mm/s",1,""))),""))</f>
        <v/>
      </c>
      <c r="J42" s="13" t="n"/>
      <c r="K42" s="11" t="n"/>
      <c r="L42" s="13" t="n"/>
      <c r="M42" s="15" t="n"/>
      <c r="N42" s="15" t="n"/>
      <c r="O42" s="17" t="n"/>
      <c r="P42" s="18">
        <f>IF($N42="","",IF($N42="Keeper","Repeat it",IF($N42="Usable","Use with care","Test again")))</f>
        <v/>
      </c>
      <c r="Q42" s="19" t="n"/>
    </row>
    <row r="43" ht="26" customHeight="1">
      <c r="A43" s="20" t="n"/>
      <c r="B43" s="21" t="n"/>
      <c r="C43" s="21" t="n"/>
      <c r="D43" s="12">
        <f>IF($C43="","",IFERROR(VLOOKUP($C43,$A$8:$C$10,3,FALSE),""))</f>
        <v/>
      </c>
      <c r="E43" s="21" t="n"/>
      <c r="F43" s="22" t="n"/>
      <c r="G43" s="23" t="n"/>
      <c r="H43" s="24" t="n"/>
      <c r="I43" s="16">
        <f>IF(OR($G43="",$H43=""),"",IFERROR($G43*IF($H43="mm/min",1/60,IF($H43="in/min",0.42333,IF($H43="mm/s",1,""))),""))</f>
        <v/>
      </c>
      <c r="J43" s="22" t="n"/>
      <c r="K43" s="21" t="n"/>
      <c r="L43" s="22" t="n"/>
      <c r="M43" s="24" t="n"/>
      <c r="N43" s="24" t="n"/>
      <c r="O43" s="25" t="n"/>
      <c r="P43" s="18">
        <f>IF($N43="","",IF($N43="Keeper","Repeat it",IF($N43="Usable","Use with care","Test again")))</f>
        <v/>
      </c>
      <c r="Q43" s="26" t="n"/>
    </row>
    <row r="44" ht="26" customHeight="1">
      <c r="A44" s="10" t="n"/>
      <c r="B44" s="11" t="n"/>
      <c r="C44" s="11" t="n"/>
      <c r="D44" s="12">
        <f>IF($C44="","",IFERROR(VLOOKUP($C44,$A$8:$C$10,3,FALSE),""))</f>
        <v/>
      </c>
      <c r="E44" s="11" t="n"/>
      <c r="F44" s="13" t="n"/>
      <c r="G44" s="14" t="n"/>
      <c r="H44" s="15" t="n"/>
      <c r="I44" s="16">
        <f>IF(OR($G44="",$H44=""),"",IFERROR($G44*IF($H44="mm/min",1/60,IF($H44="in/min",0.42333,IF($H44="mm/s",1,""))),""))</f>
        <v/>
      </c>
      <c r="J44" s="13" t="n"/>
      <c r="K44" s="11" t="n"/>
      <c r="L44" s="13" t="n"/>
      <c r="M44" s="15" t="n"/>
      <c r="N44" s="15" t="n"/>
      <c r="O44" s="17" t="n"/>
      <c r="P44" s="18">
        <f>IF($N44="","",IF($N44="Keeper","Repeat it",IF($N44="Usable","Use with care","Test again")))</f>
        <v/>
      </c>
      <c r="Q44" s="19" t="n"/>
    </row>
    <row r="45" ht="26" customHeight="1">
      <c r="A45" s="20" t="n"/>
      <c r="B45" s="21" t="n"/>
      <c r="C45" s="21" t="n"/>
      <c r="D45" s="12">
        <f>IF($C45="","",IFERROR(VLOOKUP($C45,$A$8:$C$10,3,FALSE),""))</f>
        <v/>
      </c>
      <c r="E45" s="21" t="n"/>
      <c r="F45" s="22" t="n"/>
      <c r="G45" s="23" t="n"/>
      <c r="H45" s="24" t="n"/>
      <c r="I45" s="16">
        <f>IF(OR($G45="",$H45=""),"",IFERROR($G45*IF($H45="mm/min",1/60,IF($H45="in/min",0.42333,IF($H45="mm/s",1,""))),""))</f>
        <v/>
      </c>
      <c r="J45" s="22" t="n"/>
      <c r="K45" s="21" t="n"/>
      <c r="L45" s="22" t="n"/>
      <c r="M45" s="24" t="n"/>
      <c r="N45" s="24" t="n"/>
      <c r="O45" s="25" t="n"/>
      <c r="P45" s="18">
        <f>IF($N45="","",IF($N45="Keeper","Repeat it",IF($N45="Usable","Use with care","Test again")))</f>
        <v/>
      </c>
      <c r="Q45" s="26" t="n"/>
    </row>
    <row r="46" ht="26" customHeight="1">
      <c r="A46" s="10" t="n"/>
      <c r="B46" s="11" t="n"/>
      <c r="C46" s="11" t="n"/>
      <c r="D46" s="12">
        <f>IF($C46="","",IFERROR(VLOOKUP($C46,$A$8:$C$10,3,FALSE),""))</f>
        <v/>
      </c>
      <c r="E46" s="11" t="n"/>
      <c r="F46" s="13" t="n"/>
      <c r="G46" s="14" t="n"/>
      <c r="H46" s="15" t="n"/>
      <c r="I46" s="16">
        <f>IF(OR($G46="",$H46=""),"",IFERROR($G46*IF($H46="mm/min",1/60,IF($H46="in/min",0.42333,IF($H46="mm/s",1,""))),""))</f>
        <v/>
      </c>
      <c r="J46" s="13" t="n"/>
      <c r="K46" s="11" t="n"/>
      <c r="L46" s="13" t="n"/>
      <c r="M46" s="15" t="n"/>
      <c r="N46" s="15" t="n"/>
      <c r="O46" s="17" t="n"/>
      <c r="P46" s="18">
        <f>IF($N46="","",IF($N46="Keeper","Repeat it",IF($N46="Usable","Use with care","Test again")))</f>
        <v/>
      </c>
      <c r="Q46" s="19" t="n"/>
    </row>
    <row r="47" ht="26" customHeight="1">
      <c r="A47" s="20" t="n"/>
      <c r="B47" s="21" t="n"/>
      <c r="C47" s="21" t="n"/>
      <c r="D47" s="12">
        <f>IF($C47="","",IFERROR(VLOOKUP($C47,$A$8:$C$10,3,FALSE),""))</f>
        <v/>
      </c>
      <c r="E47" s="21" t="n"/>
      <c r="F47" s="22" t="n"/>
      <c r="G47" s="23" t="n"/>
      <c r="H47" s="24" t="n"/>
      <c r="I47" s="16">
        <f>IF(OR($G47="",$H47=""),"",IFERROR($G47*IF($H47="mm/min",1/60,IF($H47="in/min",0.42333,IF($H47="mm/s",1,""))),""))</f>
        <v/>
      </c>
      <c r="J47" s="22" t="n"/>
      <c r="K47" s="21" t="n"/>
      <c r="L47" s="22" t="n"/>
      <c r="M47" s="24" t="n"/>
      <c r="N47" s="24" t="n"/>
      <c r="O47" s="25" t="n"/>
      <c r="P47" s="18">
        <f>IF($N47="","",IF($N47="Keeper","Repeat it",IF($N47="Usable","Use with care","Test again")))</f>
        <v/>
      </c>
      <c r="Q47" s="26" t="n"/>
    </row>
    <row r="48" ht="26" customHeight="1">
      <c r="A48" s="10" t="n"/>
      <c r="B48" s="11" t="n"/>
      <c r="C48" s="11" t="n"/>
      <c r="D48" s="12">
        <f>IF($C48="","",IFERROR(VLOOKUP($C48,$A$8:$C$10,3,FALSE),""))</f>
        <v/>
      </c>
      <c r="E48" s="11" t="n"/>
      <c r="F48" s="13" t="n"/>
      <c r="G48" s="14" t="n"/>
      <c r="H48" s="15" t="n"/>
      <c r="I48" s="16">
        <f>IF(OR($G48="",$H48=""),"",IFERROR($G48*IF($H48="mm/min",1/60,IF($H48="in/min",0.42333,IF($H48="mm/s",1,""))),""))</f>
        <v/>
      </c>
      <c r="J48" s="13" t="n"/>
      <c r="K48" s="11" t="n"/>
      <c r="L48" s="13" t="n"/>
      <c r="M48" s="15" t="n"/>
      <c r="N48" s="15" t="n"/>
      <c r="O48" s="17" t="n"/>
      <c r="P48" s="18">
        <f>IF($N48="","",IF($N48="Keeper","Repeat it",IF($N48="Usable","Use with care","Test again")))</f>
        <v/>
      </c>
      <c r="Q48" s="19" t="n"/>
    </row>
    <row r="49" ht="26" customHeight="1">
      <c r="A49" s="20" t="n"/>
      <c r="B49" s="21" t="n"/>
      <c r="C49" s="21" t="n"/>
      <c r="D49" s="12">
        <f>IF($C49="","",IFERROR(VLOOKUP($C49,$A$8:$C$10,3,FALSE),""))</f>
        <v/>
      </c>
      <c r="E49" s="21" t="n"/>
      <c r="F49" s="22" t="n"/>
      <c r="G49" s="23" t="n"/>
      <c r="H49" s="24" t="n"/>
      <c r="I49" s="16">
        <f>IF(OR($G49="",$H49=""),"",IFERROR($G49*IF($H49="mm/min",1/60,IF($H49="in/min",0.42333,IF($H49="mm/s",1,""))),""))</f>
        <v/>
      </c>
      <c r="J49" s="22" t="n"/>
      <c r="K49" s="21" t="n"/>
      <c r="L49" s="22" t="n"/>
      <c r="M49" s="24" t="n"/>
      <c r="N49" s="24" t="n"/>
      <c r="O49" s="25" t="n"/>
      <c r="P49" s="18">
        <f>IF($N49="","",IF($N49="Keeper","Repeat it",IF($N49="Usable","Use with care","Test again")))</f>
        <v/>
      </c>
      <c r="Q49" s="26" t="n"/>
    </row>
    <row r="51" ht="30" customHeight="1">
      <c r="A51" s="3" t="inlineStr">
        <is>
          <t>Speed in mm/s is the column that earns this tab: the sample shop's CO2 logs mm/s and its diode logs mm/min, so the two are not comparable until something converts them.</t>
        </is>
      </c>
    </row>
    <row r="53" ht="22" customHeight="1">
      <c r="A53" s="27" t="inlineStr">
        <is>
          <t>SAFETY FIRST</t>
        </is>
      </c>
    </row>
    <row r="54" ht="74" customHeight="1">
      <c r="A54" s="28" t="inlineStr">
        <is>
          <t>Confirm a material is safe to laser before it gets a row here. Never laser PVC or vinyl, or anything you cannot identify. Leatherette, faux leather and coated fabrics are sold in both PU and PVC versions that look alike, so find out which one you have before you burn it — the sample rows here assume a PU (PVC-free) leatherette. Burning PVC releases hydrogen chloride gas, which turns to hydrochloric acid in your lungs and on the machine — it is toxic to you and corrodes the laser. Ask your supplier what it is, check its safety data sheet, and run extraction or ventilation for every burn. Settings are starting points from a fictional sample shop — every machine, lens, material batch and software version differs. Test on scrap before a customer piece. This file records settings; it is not safety advice.</t>
        </is>
      </c>
    </row>
    <row r="56" ht="22" customHeight="1">
      <c r="A56" s="5" t="inlineStr">
        <is>
          <t>THE TEST GRID — find the setting on scrap, not on a customer's piece</t>
        </is>
      </c>
    </row>
    <row r="57" ht="34" customHeight="1">
      <c r="A57" s="3" t="inlineStr">
        <is>
          <t>Run one small test square at every square of this grid on the material set below, label the batch, then write what you saw in that cell — clean, charred, too light. The grid's axes calculate from the four numbers you set, so you can widen or narrow the hunt without retyping it.</t>
        </is>
      </c>
    </row>
    <row r="59" ht="20" customHeight="1">
      <c r="A59" s="29" t="inlineStr">
        <is>
          <t>Material  →</t>
        </is>
      </c>
      <c r="C59" s="30" t="inlineStr">
        <is>
          <t>Birch plywood 3 mm 12x20</t>
        </is>
      </c>
    </row>
    <row r="60" ht="20" customHeight="1">
      <c r="A60" s="29" t="inlineStr">
        <is>
          <t>Machine  →</t>
        </is>
      </c>
      <c r="C60" s="30" t="inlineStr">
        <is>
          <t>CO2 60W</t>
        </is>
      </c>
    </row>
    <row r="61" ht="20" customHeight="1">
      <c r="A61" s="29" t="inlineStr">
        <is>
          <t>Operation  →</t>
        </is>
      </c>
      <c r="C61" s="30" t="inlineStr">
        <is>
          <t>Engrave</t>
        </is>
      </c>
    </row>
    <row r="62" ht="20" customHeight="1">
      <c r="A62" s="29" t="inlineStr">
        <is>
          <t>Passes  →</t>
        </is>
      </c>
      <c r="C62" s="30" t="n">
        <v>1</v>
      </c>
    </row>
    <row r="63" ht="20" customHeight="1">
      <c r="A63" s="29" t="inlineStr">
        <is>
          <t>Air assist  →</t>
        </is>
      </c>
      <c r="C63" s="30" t="inlineStr">
        <is>
          <t>Low</t>
        </is>
      </c>
    </row>
    <row r="64" ht="20" customHeight="1">
      <c r="A64" s="29" t="inlineStr">
        <is>
          <t>Focus  →</t>
        </is>
      </c>
      <c r="C64" s="30" t="inlineStr">
        <is>
          <t>0</t>
        </is>
      </c>
    </row>
    <row r="65" ht="20" customHeight="1">
      <c r="A65" s="29" t="inlineStr">
        <is>
          <t>Power % start  →</t>
        </is>
      </c>
      <c r="C65" s="31" t="n">
        <v>20</v>
      </c>
    </row>
    <row r="66" ht="20" customHeight="1">
      <c r="A66" s="29" t="inlineStr">
        <is>
          <t>Power % step  →</t>
        </is>
      </c>
      <c r="C66" s="31" t="n">
        <v>5</v>
      </c>
    </row>
    <row r="67" ht="20" customHeight="1">
      <c r="A67" s="29" t="inlineStr">
        <is>
          <t>Speed start (mm/s)  →</t>
        </is>
      </c>
      <c r="C67" s="32" t="n">
        <v>250</v>
      </c>
    </row>
    <row r="68" ht="20" customHeight="1">
      <c r="A68" s="29" t="inlineStr">
        <is>
          <t>Speed step (mm/s)  →</t>
        </is>
      </c>
      <c r="C68" s="32" t="n">
        <v>50</v>
      </c>
    </row>
    <row r="69" ht="20" customHeight="1">
      <c r="A69" s="29" t="inlineStr">
        <is>
          <t>Copy power % from your log  →</t>
        </is>
      </c>
      <c r="C69" s="31" t="n">
        <v>30</v>
      </c>
    </row>
    <row r="70" ht="20" customHeight="1">
      <c r="A70" s="29" t="inlineStr">
        <is>
          <t>Type speed in mm/s from log  →</t>
        </is>
      </c>
      <c r="C70" s="32" t="n">
        <v>350</v>
      </c>
    </row>
    <row r="72" ht="20" customHeight="1">
      <c r="A72" s="33" t="inlineStr">
        <is>
          <t>Power % ↓</t>
        </is>
      </c>
      <c r="B72" s="34" t="inlineStr">
        <is>
          <t>Speed (mm/s) →</t>
        </is>
      </c>
    </row>
    <row r="73" ht="20" customHeight="1">
      <c r="B73" s="35">
        <f>$C$67</f>
        <v/>
      </c>
      <c r="C73" s="35">
        <f>$B$73+$C$68</f>
        <v/>
      </c>
      <c r="D73" s="35">
        <f>$C$73+$C$68</f>
        <v/>
      </c>
      <c r="E73" s="35">
        <f>$D$73+$C$68</f>
        <v/>
      </c>
      <c r="F73" s="35">
        <f>$E$73+$C$68</f>
        <v/>
      </c>
    </row>
    <row r="74" ht="20" customHeight="1">
      <c r="A74" s="36">
        <f>$C$65</f>
        <v/>
      </c>
      <c r="B74" s="37" t="n"/>
      <c r="C74" s="37" t="n"/>
      <c r="D74" s="37" t="n"/>
      <c r="E74" s="37" t="n"/>
      <c r="F74" s="37" t="n"/>
    </row>
    <row r="75" ht="20" customHeight="1">
      <c r="A75" s="36">
        <f>$A$74+$C$66</f>
        <v/>
      </c>
      <c r="B75" s="37" t="n"/>
      <c r="C75" s="37" t="n"/>
      <c r="D75" s="37" t="n"/>
      <c r="E75" s="37" t="n"/>
      <c r="F75" s="37" t="n"/>
    </row>
    <row r="76" ht="20" customHeight="1">
      <c r="A76" s="36">
        <f>$A$75+$C$66</f>
        <v/>
      </c>
      <c r="B76" s="37" t="n"/>
      <c r="C76" s="37" t="n"/>
      <c r="D76" s="37" t="n"/>
      <c r="E76" s="37" t="n"/>
      <c r="F76" s="37" t="n"/>
    </row>
    <row r="77" ht="20" customHeight="1">
      <c r="A77" s="36">
        <f>$A$76+$C$66</f>
        <v/>
      </c>
      <c r="B77" s="37" t="n"/>
      <c r="C77" s="37" t="n"/>
      <c r="D77" s="37" t="n"/>
      <c r="E77" s="37" t="n"/>
      <c r="F77" s="37" t="n"/>
    </row>
    <row r="78" ht="20" customHeight="1">
      <c r="A78" s="36">
        <f>$A$77+$C$66</f>
        <v/>
      </c>
      <c r="B78" s="37" t="n"/>
      <c r="C78" s="37" t="n"/>
      <c r="D78" s="37" t="n"/>
      <c r="E78" s="37" t="n"/>
      <c r="F78" s="37" t="n"/>
    </row>
    <row r="80" ht="34" customHeight="1">
      <c r="A80" s="38">
        <f>"The setting you copied in above is "&amp;$C$69&amp;"% at "&amp;$C$70&amp;" mm/s — it should land inside this grid. If it does not, change the start or the step until it does, then test outwards from it."</f>
        <v/>
      </c>
    </row>
    <row r="82" ht="22" customHeight="1">
      <c r="A82" s="27" t="inlineStr">
        <is>
          <t>WHAT THIS FREE LOG DOES NOT DO</t>
        </is>
      </c>
    </row>
    <row r="83" ht="92" customHeight="1">
      <c r="A83" s="39" t="inlineStr">
        <is>
          <t>It keeps your settings, and stops there. The full Laser Engraving Business Workbook works out what an hour of each laser actually costs you — the machine's own price over its life, the tube or module it burns through, and the electricity it pulls — lays your pieces out on a sheet to see how many it really yields, learns from your own scrap log how often each material fails, and re-prices everything you sell the moment a blank, a tube or the power bill changes. It runs the personalized jobs that follow, tracks your blank stock against what your live orders have already promised, schedules each laser's servicing against the hours it has really burned, and rolls the month up on one screen. Ten connected tabs in Excel and Google Sheets, plus two guides (25 pages) and a 13-page set of printable settings and job cards.</t>
        </is>
      </c>
    </row>
    <row r="85" ht="22" customHeight="1">
      <c r="A85" s="40" t="inlineStr">
        <is>
          <t>➜  See the full workbook at ardentworkshop.com</t>
        </is>
      </c>
    </row>
    <row r="86" ht="22" customHeight="1">
      <c r="A86" s="4" t="inlineStr">
        <is>
          <t>➜  Need to price ONE job right now — material, machine time, labor and fees? Ardent Seller's free Laser &amp; CNC Job Cost Calculator does that in your browser.</t>
        </is>
      </c>
    </row>
    <row r="87" ht="20" customHeight="1">
      <c r="A87" s="41" t="inlineStr">
        <is>
          <t>➜  More operator tools from Ardent Workshop</t>
        </is>
      </c>
    </row>
    <row r="89" ht="32" customHeight="1">
      <c r="A89" s="42" t="inlineStr">
        <is>
          <t>A reference for recording laser settings, not safety, engineering or legal advice. Every setting is illustrative and comes from a fictional sample shop — machines, lenses, lens lengths, material batches and software versions differ, so test on scrap and follow your machine maker's ratings and safety instructions, and the material supplier's safety data sheet. Free to use, please don't resell or redistribute.  ·  © Ardent Workshop LLC.</t>
        </is>
      </c>
    </row>
  </sheetData>
  <mergeCells count="31">
    <mergeCell ref="A64:B64"/>
    <mergeCell ref="A59:B59"/>
    <mergeCell ref="A60:B60"/>
    <mergeCell ref="A83:Q83"/>
    <mergeCell ref="B72:F72"/>
    <mergeCell ref="A82:Q82"/>
    <mergeCell ref="A70:B70"/>
    <mergeCell ref="A51:Q51"/>
    <mergeCell ref="A61:B61"/>
    <mergeCell ref="A1:Q1"/>
    <mergeCell ref="A69:B69"/>
    <mergeCell ref="A65:B65"/>
    <mergeCell ref="A87:Q87"/>
    <mergeCell ref="A54:Q54"/>
    <mergeCell ref="A66:B66"/>
    <mergeCell ref="A80:Q80"/>
    <mergeCell ref="A89:Q89"/>
    <mergeCell ref="A56:Q56"/>
    <mergeCell ref="A3:Q3"/>
    <mergeCell ref="A12:Q12"/>
    <mergeCell ref="A57:Q57"/>
    <mergeCell ref="A2:Q2"/>
    <mergeCell ref="A86:Q86"/>
    <mergeCell ref="A85:Q85"/>
    <mergeCell ref="A62:B62"/>
    <mergeCell ref="A53:Q53"/>
    <mergeCell ref="A68:B68"/>
    <mergeCell ref="A63:B63"/>
    <mergeCell ref="A4:Q4"/>
    <mergeCell ref="A6:C6"/>
    <mergeCell ref="A67:B67"/>
  </mergeCells>
  <dataValidations count="5">
    <dataValidation sqref="E14:E49" showDropDown="0" showInputMessage="0" showErrorMessage="1" allowBlank="1" errorTitle="Pick from the list" error="Pick one of the values in the dropdown: Engrave, Cut, Score, Mark, Photo engrave." type="list" errorStyle="stop">
      <formula1>"Engrave,Cut,Score,Mark,Photo engrave"</formula1>
    </dataValidation>
    <dataValidation sqref="H14:H49" showDropDown="0" showInputMessage="0" showErrorMessage="1" allowBlank="1" errorTitle="Pick from the list" error="Pick one of the values in the dropdown: mm/s, mm/min, in/min." type="list" errorStyle="stop">
      <formula1>"mm/s,mm/min,in/min"</formula1>
    </dataValidation>
    <dataValidation sqref="M14:M49" showDropDown="0" showInputMessage="0" showErrorMessage="1" allowBlank="1" errorTitle="Pick from the list" error="Pick one of the values in the dropdown: On, Low, Off." type="list" errorStyle="stop">
      <formula1>"On,Low,Off"</formula1>
    </dataValidation>
    <dataValidation sqref="N14:N49" showDropDown="0" showInputMessage="0" showErrorMessage="1" allowBlank="1" errorTitle="Pick from the list" error="Pick one of the values in the dropdown: Keeper, Usable, Adjust." type="list" errorStyle="stop">
      <formula1>"Keeper,Usable,Adjust"</formula1>
    </dataValidation>
    <dataValidation sqref="C14:C49" showDropDown="0" showInputMessage="0" showErrorMessage="1" allowBlank="1" errorTitle="Pick from the list" error="Pick one of the values in this cell's dropdown ($A$8:$A$10). Typed text that is not on the list is not accepted, because the formulas match these values exactly." type="list" errorStyle="stop">
      <formula1>$A$8:$A$10</formula1>
    </dataValidation>
  </dataValidations>
  <hyperlinks>
    <hyperlink xmlns:r="http://schemas.openxmlformats.org/officeDocument/2006/relationships" ref="A4" r:id="rId1"/>
    <hyperlink xmlns:r="http://schemas.openxmlformats.org/officeDocument/2006/relationships" ref="A85" r:id="rId2"/>
    <hyperlink xmlns:r="http://schemas.openxmlformats.org/officeDocument/2006/relationships" ref="A86" r:id="rId3"/>
    <hyperlink xmlns:r="http://schemas.openxmlformats.org/officeDocument/2006/relationships" ref="A87" r:id="rId4"/>
  </hyperlinks>
  <printOptions horizontalCentered="1"/>
  <pageMargins left="0.5" right="0.5" top="0.5" bottom="0.5" header="0.3" footer="0.3"/>
  <pageSetup orientation="landscape"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Laser Settings &amp; Material Test Log</dc:title>
  <dc:description xmlns:dc="http://purl.org/dc/elements/1.1/">Record the laser settings that already worked, one row per material, machine and operation, plus a power x speed test grid for finding new ones. A free lead magnet from Ardent Workshop.</dc:description>
  <dc:subject xmlns:dc="http://purl.org/dc/elements/1.1/">A free laser settings log: material x machine x operation, power, speed, passes, focus, lines-per-inch and air assist, plus a power x speed test grid for dialing in a new material or machine</dc:subject>
  <dc:language xmlns:dc="http://purl.org/dc/elements/1.1/">en-US</dc:language>
  <dcterms:created xmlns:dcterms="http://purl.org/dc/terms/" xmlns:xsi="http://www.w3.org/2001/XMLSchema-instance" xsi:type="dcterms:W3CDTF">2026-09-15T00:00:00Z</dcterms:created>
  <dcterms:modified xmlns:dcterms="http://purl.org/dc/terms/" xmlns:xsi="http://www.w3.org/2001/XMLSchema-instance" xsi:type="dcterms:W3CDTF">2026-09-16T06:58:44Z</dcterms:modified>
</cp:coreProperties>
</file>