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 &amp; Hours" sheetId="1" state="visible" r:id="rId1"/>
  </sheets>
  <definedNames>
    <definedName name="_xlnm.Print_Area" localSheetId="0">'Attendance &amp; Hours'!$A$1:$K$432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"/>
    <numFmt numFmtId="166" formatCode="mmm d, yyyy"/>
    <numFmt numFmtId="167" formatCode="0.0#"/>
  </numFmts>
  <fonts count="17">
    <font>
      <name val="Calibri"/>
      <family val="2"/>
      <color theme="1"/>
      <sz val="11"/>
      <scheme val="minor"/>
    </font>
    <font>
      <name val="Calibri"/>
      <b val="1"/>
      <color rgb="001A2744"/>
      <sz val="16"/>
    </font>
    <font>
      <name val="Calibri"/>
      <i val="1"/>
      <color rgb="005C6470"/>
      <sz val="9.5"/>
    </font>
    <font>
      <name val="Calibri"/>
      <color rgb="001A2744"/>
      <sz val="11"/>
    </font>
    <font>
      <name val="Calibri"/>
      <color rgb="001F6A78"/>
      <sz val="9.5"/>
      <u val="single"/>
    </font>
    <font>
      <name val="Calibri"/>
      <b val="1"/>
      <color rgb="00FFFFFF"/>
      <sz val="11"/>
    </font>
    <font>
      <name val="Calibri"/>
      <b val="1"/>
      <color rgb="001A2744"/>
      <sz val="10"/>
    </font>
    <font>
      <name val="Calibri"/>
      <b val="1"/>
      <color rgb="002A2F3A"/>
      <sz val="10"/>
    </font>
    <font>
      <name val="Calibri"/>
      <color rgb="002A2F3A"/>
      <sz val="10"/>
    </font>
    <font>
      <name val="Calibri"/>
      <color rgb="001A2744"/>
      <sz val="10"/>
    </font>
    <font>
      <name val="Calibri"/>
      <b val="1"/>
      <color rgb="00FFFFFF"/>
      <sz val="9.5"/>
    </font>
    <font>
      <name val="Calibri"/>
      <color rgb="002A2F3A"/>
      <sz val="9.5"/>
    </font>
    <font>
      <name val="Calibri"/>
      <color rgb="001A2744"/>
      <sz val="9.5"/>
    </font>
    <font>
      <name val="Calibri"/>
      <color rgb="005C6470"/>
      <sz val="9"/>
    </font>
    <font>
      <name val="Calibri"/>
      <color rgb="002A2F3A"/>
      <sz val="9"/>
    </font>
    <font>
      <name val="Calibri"/>
      <b val="1"/>
      <color rgb="001F6A78"/>
      <sz val="10.5"/>
      <u val="single"/>
    </font>
    <font>
      <name val="Calibri"/>
      <color rgb="005C6470"/>
      <sz val="8.5"/>
    </font>
  </fonts>
  <fills count="7">
    <fill>
      <patternFill/>
    </fill>
    <fill>
      <patternFill patternType="gray125"/>
    </fill>
    <fill>
      <patternFill patternType="solid">
        <fgColor rgb="003F5A4A"/>
      </patternFill>
    </fill>
    <fill>
      <patternFill patternType="solid">
        <fgColor rgb="00FEF6E9"/>
      </patternFill>
    </fill>
    <fill>
      <patternFill patternType="solid">
        <fgColor rgb="00CFE6E8"/>
      </patternFill>
    </fill>
    <fill>
      <patternFill patternType="solid">
        <fgColor rgb="001F6A78"/>
      </patternFill>
    </fill>
    <fill>
      <patternFill patternType="solid">
        <fgColor rgb="00EAF3F4"/>
      </patternFill>
    </fill>
  </fills>
  <borders count="2">
    <border>
      <left/>
      <right/>
      <top/>
      <bottom/>
      <diagonal/>
    </border>
    <border>
      <left style="thin">
        <color rgb="00877E6E"/>
      </left>
      <right style="thin">
        <color rgb="00877E6E"/>
      </right>
      <top style="thin">
        <color rgb="00877E6E"/>
      </top>
      <bottom style="thin">
        <color rgb="00877E6E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3" borderId="1" applyAlignment="1" pivotButton="0" quotePrefix="0" xfId="0">
      <alignment horizontal="center" vertical="center"/>
    </xf>
    <xf numFmtId="0" fontId="10" fillId="2" borderId="0" applyAlignment="1" pivotButton="0" quotePrefix="0" xfId="0">
      <alignment vertical="center" wrapText="1"/>
    </xf>
    <xf numFmtId="165" fontId="8" fillId="3" borderId="1" applyAlignment="1" pivotButton="0" quotePrefix="0" xfId="0">
      <alignment horizontal="center" vertical="center"/>
    </xf>
    <xf numFmtId="0" fontId="11" fillId="3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/>
    </xf>
    <xf numFmtId="1" fontId="8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9" fontId="9" fillId="4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1" fontId="9" fillId="4" borderId="1" applyAlignment="1" pivotButton="0" quotePrefix="0" xfId="0">
      <alignment horizontal="center" vertical="center"/>
    </xf>
    <xf numFmtId="0" fontId="10" fillId="5" borderId="0" applyAlignment="1" pivotButton="0" quotePrefix="0" xfId="0">
      <alignment vertical="center" wrapText="1"/>
    </xf>
    <xf numFmtId="165" fontId="12" fillId="4" borderId="1" applyAlignment="1" pivotButton="0" quotePrefix="0" xfId="0">
      <alignment horizontal="left" vertical="center"/>
    </xf>
    <xf numFmtId="0" fontId="13" fillId="4" borderId="1" applyAlignment="1" pivotButton="0" quotePrefix="0" xfId="0">
      <alignment horizontal="center" vertical="center"/>
    </xf>
    <xf numFmtId="0" fontId="14" fillId="3" borderId="1" applyAlignment="1" pivotButton="0" quotePrefix="0" xfId="0">
      <alignment horizontal="left" vertical="center"/>
    </xf>
    <xf numFmtId="166" fontId="8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center"/>
    </xf>
    <xf numFmtId="167" fontId="8" fillId="3" borderId="1" applyAlignment="1" pivotButton="0" quotePrefix="0" xfId="0">
      <alignment horizontal="center" vertical="center"/>
    </xf>
    <xf numFmtId="0" fontId="11" fillId="3" borderId="1" applyAlignment="1" pivotButton="0" quotePrefix="0" xfId="0">
      <alignment horizontal="left" vertical="center"/>
    </xf>
    <xf numFmtId="165" fontId="12" fillId="4" borderId="1" applyAlignment="1" pivotButton="0" quotePrefix="0" xfId="0">
      <alignment horizontal="center" vertical="center"/>
    </xf>
    <xf numFmtId="0" fontId="15" fillId="6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2F5A33"/>
      </font>
      <fill>
        <patternFill patternType="solid">
          <fgColor rgb="00DAEEDA"/>
          <bgColor rgb="00DAEEDA"/>
        </patternFill>
      </fill>
    </dxf>
    <dxf>
      <font>
        <b val="1"/>
        <color rgb="005C6470"/>
      </font>
      <fill>
        <patternFill patternType="solid">
          <fgColor rgb="00ECECEC"/>
          <bgColor rgb="00ECECEC"/>
        </patternFill>
      </fill>
    </dxf>
    <dxf>
      <font>
        <b val="1"/>
        <color rgb="008A2A12"/>
      </font>
      <fill>
        <patternFill patternType="solid">
          <fgColor rgb="00F6C7B6"/>
          <bgColor rgb="00F6C7B6"/>
        </patternFill>
      </fill>
    </dxf>
    <dxf>
      <font>
        <b val="1"/>
        <color rgb="006B4200"/>
      </font>
      <fill>
        <patternFill patternType="solid">
          <fgColor rgb="00F9DEAC"/>
          <bgColor rgb="00F9DEAC"/>
        </patternFill>
      </fill>
    </dxf>
    <dxf>
      <font>
        <b val="1"/>
        <color rgb="001A2744"/>
      </font>
      <fill>
        <patternFill patternType="solid">
          <fgColor rgb="00EAF3F4"/>
          <bgColor rgb="00EAF3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rdentworkshop.com/products/homeschool-portfolio-attendance-and-transcript-records-binder/?utm_source=free_starter_homeschool_attendance&amp;utm_medium=lite&amp;utm_campaign=homeschool-attendance-and-hours-log&amp;utm_content=xlsx_upgrade_top" TargetMode="External" Id="rId1"/><Relationship Type="http://schemas.openxmlformats.org/officeDocument/2006/relationships/hyperlink" Target="https://www.ardentworkshop.com/products/homeschool-portfolio-attendance-and-transcript-records-binder/?utm_source=free_starter_homeschool_attendance&amp;utm_medium=lite&amp;utm_campaign=homeschool-attendance-and-hours-log&amp;utm_content=xlsx_upgrade" TargetMode="External" Id="rId2"/><Relationship Type="http://schemas.openxmlformats.org/officeDocument/2006/relationships/hyperlink" Target="https://www.ardentworkshop.com/resources/?utm_source=free_starter_homeschool_attendance&amp;utm_medium=lite&amp;utm_campaign=homeschool-attendance-and-hours-log&amp;utm_content=xlsx_more_tools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3" customWidth="1" min="4" max="4"/>
    <col width="30" customWidth="1" min="5" max="5"/>
    <col width="3" customWidth="1" min="6" max="6"/>
    <col width="12" customWidth="1" min="7" max="7"/>
    <col width="25" customWidth="1" min="8" max="8"/>
    <col width="9" customWidth="1" min="9" max="9"/>
    <col width="34" customWidth="1" min="10" max="10"/>
    <col width="13" customWidth="1" min="11" max="11"/>
  </cols>
  <sheetData>
    <row r="1" ht="28" customHeight="1">
      <c r="A1" s="1" t="inlineStr">
        <is>
          <t>HOMESCHOOL ATTENDANCE &amp; HOURS LOG</t>
        </is>
      </c>
    </row>
    <row r="2" ht="33" customHeight="1">
      <c r="A2" s="2" t="inlineStr">
        <is>
          <t>One learner, one tab — type a day code and log hours by subject as you go; both add up the moment you type them. Opens on a fictional example: to start your own year, change Your year to yours, keep the Day codes, then clear the example log rows (the note above the log names the cells).</t>
        </is>
      </c>
    </row>
    <row r="3" ht="16" customHeight="1">
      <c r="A3" s="3" t="inlineStr">
        <is>
          <t>Homeschooling more than one child? See the full Homeschool Records Binder ›</t>
        </is>
      </c>
    </row>
    <row r="4" ht="22" customHeight="1">
      <c r="A4" s="4" t="inlineStr">
        <is>
          <t>YOUR YEAR</t>
        </is>
      </c>
      <c r="G4" s="4" t="inlineStr">
        <is>
          <t>DAY CODES</t>
        </is>
      </c>
    </row>
    <row r="5" ht="20" customHeight="1">
      <c r="A5" s="5" t="inlineStr">
        <is>
          <t>Learner</t>
        </is>
      </c>
      <c r="C5" s="6" t="inlineStr">
        <is>
          <t>Ivy</t>
        </is>
      </c>
      <c r="G5" s="7" t="inlineStr">
        <is>
          <t>Code</t>
        </is>
      </c>
      <c r="H5" s="7" t="inlineStr">
        <is>
          <t>Meaning</t>
        </is>
      </c>
      <c r="I5" s="7" t="inlineStr">
        <is>
          <t>Counts as</t>
        </is>
      </c>
    </row>
    <row r="6" ht="18" customHeight="1">
      <c r="A6" s="5" t="inlineStr">
        <is>
          <t>First school day</t>
        </is>
      </c>
      <c r="C6" s="8" t="n">
        <v>46251</v>
      </c>
      <c r="G6" s="6" t="inlineStr">
        <is>
          <t>P</t>
        </is>
      </c>
      <c r="H6" s="9" t="inlineStr">
        <is>
          <t>School day</t>
        </is>
      </c>
      <c r="I6" s="10" t="n">
        <v>1</v>
      </c>
    </row>
    <row r="7" ht="18" customHeight="1">
      <c r="A7" s="5" t="inlineStr">
        <is>
          <t>Last school day</t>
        </is>
      </c>
      <c r="C7" s="8" t="n">
        <v>46535</v>
      </c>
      <c r="G7" s="6" t="inlineStr">
        <is>
          <t>H</t>
        </is>
      </c>
      <c r="H7" s="9" t="inlineStr">
        <is>
          <t>Half day</t>
        </is>
      </c>
      <c r="I7" s="10" t="n">
        <v>0.5</v>
      </c>
    </row>
    <row r="8" ht="18" customHeight="1">
      <c r="A8" s="5" t="inlineStr">
        <is>
          <t>Target days</t>
        </is>
      </c>
      <c r="C8" s="11" t="n">
        <v>180</v>
      </c>
      <c r="G8" s="6" t="inlineStr">
        <is>
          <t>F</t>
        </is>
      </c>
      <c r="H8" s="9" t="inlineStr">
        <is>
          <t>Field trip</t>
        </is>
      </c>
      <c r="I8" s="10" t="n">
        <v>1</v>
      </c>
    </row>
    <row r="9" ht="18" customHeight="1">
      <c r="A9" s="5" t="inlineStr">
        <is>
          <t>Target hours</t>
        </is>
      </c>
      <c r="C9" s="11" t="n">
        <v>900</v>
      </c>
      <c r="G9" s="6" t="inlineStr">
        <is>
          <t>C</t>
        </is>
      </c>
      <c r="H9" s="9" t="inlineStr">
        <is>
          <t>Co-op or outside class</t>
        </is>
      </c>
      <c r="I9" s="10" t="n">
        <v>1</v>
      </c>
    </row>
    <row r="10" ht="18" customHeight="1">
      <c r="G10" s="6" t="inlineStr">
        <is>
          <t>T</t>
        </is>
      </c>
      <c r="H10" s="9" t="inlineStr">
        <is>
          <t>Testing day</t>
        </is>
      </c>
      <c r="I10" s="10" t="n">
        <v>1</v>
      </c>
    </row>
    <row r="11" ht="18" customHeight="1">
      <c r="A11" s="4" t="inlineStr">
        <is>
          <t>AT A GLANCE</t>
        </is>
      </c>
      <c r="G11" s="6" t="inlineStr">
        <is>
          <t>S</t>
        </is>
      </c>
      <c r="H11" s="9" t="inlineStr">
        <is>
          <t>Sick day</t>
        </is>
      </c>
      <c r="I11" s="10" t="n">
        <v>0</v>
      </c>
    </row>
    <row r="12" ht="18" customHeight="1">
      <c r="A12" s="5" t="inlineStr">
        <is>
          <t>Days counted</t>
        </is>
      </c>
      <c r="C12" s="12">
        <f>SUMPRODUCT(COUNTIF($C$29:$C$290,$G$6:$G$12)*$I$6:$I$12)</f>
        <v/>
      </c>
      <c r="G12" s="6" t="inlineStr">
        <is>
          <t>B</t>
        </is>
      </c>
      <c r="H12" s="9" t="inlineStr">
        <is>
          <t>Break or holiday</t>
        </is>
      </c>
      <c r="I12" s="10" t="n">
        <v>0</v>
      </c>
    </row>
    <row r="13" ht="18" customHeight="1">
      <c r="A13" s="5" t="inlineStr">
        <is>
          <t>Days still to go</t>
        </is>
      </c>
      <c r="C13" s="13">
        <f>MAX(0,$C$8-$C$12)</f>
        <v/>
      </c>
    </row>
    <row r="14" ht="22" customHeight="1">
      <c r="A14" s="5" t="inlineStr">
        <is>
          <t>% of target days</t>
        </is>
      </c>
      <c r="C14" s="14">
        <f>IF($C$8=0,"",$C$12/$C$8)</f>
        <v/>
      </c>
      <c r="H14" s="4" t="inlineStr">
        <is>
          <t>HOURS BY SUBJECT</t>
        </is>
      </c>
    </row>
    <row r="15" ht="26" customHeight="1">
      <c r="A15" s="5" t="inlineStr">
        <is>
          <t>Hours logged</t>
        </is>
      </c>
      <c r="C15" s="12">
        <f>ROUND(SUM($I$29:$I$428),2)</f>
        <v/>
      </c>
      <c r="H15" s="7" t="inlineStr">
        <is>
          <t>Subject</t>
        </is>
      </c>
      <c r="I15" s="7" t="inlineStr">
        <is>
          <t>Hours logged</t>
        </is>
      </c>
      <c r="J15" s="7" t="inlineStr">
        <is>
          <t>Share of all hours</t>
        </is>
      </c>
      <c r="K15" s="7" t="inlineStr">
        <is>
          <t>Entries</t>
        </is>
      </c>
    </row>
    <row r="16" ht="18" customHeight="1">
      <c r="A16" s="5" t="inlineStr">
        <is>
          <t>Hours still to go</t>
        </is>
      </c>
      <c r="C16" s="13">
        <f>MAX(0,$C$9-$C$15)</f>
        <v/>
      </c>
      <c r="H16" s="15" t="inlineStr">
        <is>
          <t>English</t>
        </is>
      </c>
      <c r="I16" s="13">
        <f>ROUND(SUMIF($H$29:$H$428,$H16,$I$29:$I$428),2)</f>
        <v/>
      </c>
      <c r="J16" s="14">
        <f>IF($C$15=0,"",$I16/$C$15)</f>
        <v/>
      </c>
      <c r="K16" s="16">
        <f>COUNTIF($H$29:$H$428,$H16)</f>
        <v/>
      </c>
    </row>
    <row r="17" ht="18" customHeight="1">
      <c r="A17" s="5" t="inlineStr">
        <is>
          <t>% of target hours</t>
        </is>
      </c>
      <c r="C17" s="14">
        <f>IF($C$9=0,"",$C$15/$C$9)</f>
        <v/>
      </c>
      <c r="H17" s="15" t="inlineStr">
        <is>
          <t>Mathematics</t>
        </is>
      </c>
      <c r="I17" s="13">
        <f>ROUND(SUMIF($H$29:$H$428,$H17,$I$29:$I$428),2)</f>
        <v/>
      </c>
      <c r="J17" s="14">
        <f>IF($C$15=0,"",$I17/$C$15)</f>
        <v/>
      </c>
      <c r="K17" s="16">
        <f>COUNTIF($H$29:$H$428,$H17)</f>
        <v/>
      </c>
    </row>
    <row r="18" ht="18" customHeight="1">
      <c r="A18" s="5" t="inlineStr">
        <is>
          <t>Sick days</t>
        </is>
      </c>
      <c r="C18" s="16">
        <f>COUNTIF($C$29:$C$290,"S")</f>
        <v/>
      </c>
      <c r="H18" s="15" t="inlineStr">
        <is>
          <t>Science</t>
        </is>
      </c>
      <c r="I18" s="13">
        <f>ROUND(SUMIF($H$29:$H$428,$H18,$I$29:$I$428),2)</f>
        <v/>
      </c>
      <c r="J18" s="14">
        <f>IF($C$15=0,"",$I18/$C$15)</f>
        <v/>
      </c>
      <c r="K18" s="16">
        <f>COUNTIF($H$29:$H$428,$H18)</f>
        <v/>
      </c>
    </row>
    <row r="19" ht="18" customHeight="1">
      <c r="A19" s="5" t="inlineStr">
        <is>
          <t>Break days</t>
        </is>
      </c>
      <c r="C19" s="16">
        <f>COUNTIF($C$29:$C$290,"B")</f>
        <v/>
      </c>
      <c r="H19" s="15" t="inlineStr">
        <is>
          <t>Social Studies</t>
        </is>
      </c>
      <c r="I19" s="13">
        <f>ROUND(SUMIF($H$29:$H$428,$H19,$I$29:$I$428),2)</f>
        <v/>
      </c>
      <c r="J19" s="14">
        <f>IF($C$15=0,"",$I19/$C$15)</f>
        <v/>
      </c>
      <c r="K19" s="16">
        <f>COUNTIF($H$29:$H$428,$H19)</f>
        <v/>
      </c>
    </row>
    <row r="20" ht="18" customHeight="1">
      <c r="H20" s="15" t="inlineStr">
        <is>
          <t>World Language</t>
        </is>
      </c>
      <c r="I20" s="13">
        <f>ROUND(SUMIF($H$29:$H$428,$H20,$I$29:$I$428),2)</f>
        <v/>
      </c>
      <c r="J20" s="14">
        <f>IF($C$15=0,"",$I20/$C$15)</f>
        <v/>
      </c>
      <c r="K20" s="16">
        <f>COUNTIF($H$29:$H$428,$H20)</f>
        <v/>
      </c>
    </row>
    <row r="21" ht="18" customHeight="1">
      <c r="H21" s="15" t="inlineStr">
        <is>
          <t>Fine Arts</t>
        </is>
      </c>
      <c r="I21" s="13">
        <f>ROUND(SUMIF($H$29:$H$428,$H21,$I$29:$I$428),2)</f>
        <v/>
      </c>
      <c r="J21" s="14">
        <f>IF($C$15=0,"",$I21/$C$15)</f>
        <v/>
      </c>
      <c r="K21" s="16">
        <f>COUNTIF($H$29:$H$428,$H21)</f>
        <v/>
      </c>
    </row>
    <row r="22" ht="18" customHeight="1">
      <c r="H22" s="15" t="inlineStr">
        <is>
          <t>Physical Education &amp; Health</t>
        </is>
      </c>
      <c r="I22" s="13">
        <f>ROUND(SUMIF($H$29:$H$428,$H22,$I$29:$I$428),2)</f>
        <v/>
      </c>
      <c r="J22" s="14">
        <f>IF($C$15=0,"",$I22/$C$15)</f>
        <v/>
      </c>
      <c r="K22" s="16">
        <f>COUNTIF($H$29:$H$428,$H22)</f>
        <v/>
      </c>
    </row>
    <row r="23" ht="18" customHeight="1">
      <c r="H23" s="15" t="inlineStr">
        <is>
          <t>Electives</t>
        </is>
      </c>
      <c r="I23" s="13">
        <f>ROUND(SUMIF($H$29:$H$428,$H23,$I$29:$I$428),2)</f>
        <v/>
      </c>
      <c r="J23" s="14">
        <f>IF($C$15=0,"",$I23/$C$15)</f>
        <v/>
      </c>
      <c r="K23" s="16">
        <f>COUNTIF($H$29:$H$428,$H23)</f>
        <v/>
      </c>
    </row>
    <row r="24" ht="18" customHeight="1">
      <c r="H24" s="15" t="inlineStr">
        <is>
          <t>Other</t>
        </is>
      </c>
      <c r="I24" s="13">
        <f>ROUND(SUMIF($H$29:$H$428,$H24,$I$29:$I$428),2)</f>
        <v/>
      </c>
      <c r="J24" s="14">
        <f>IF($C$15=0,"",$I24/$C$15)</f>
        <v/>
      </c>
      <c r="K24" s="16">
        <f>COUNTIF($H$29:$H$428,$H24)</f>
        <v/>
      </c>
    </row>
    <row r="26" ht="22" customHeight="1">
      <c r="A26" s="4" t="inlineStr">
        <is>
          <t>THE LOG</t>
        </is>
      </c>
    </row>
    <row r="27" ht="33" customHeight="1">
      <c r="A27" s="2" t="inlineStr">
        <is>
          <t>Example: Ivy's first 90 weekdays (breaks marked B) and her weekly hours through December 18, 2026 — fictional. Before logging your own, clear the example codes in C29:C290 and the notes in E29:E290, and the example hours in G29:J130.</t>
        </is>
      </c>
    </row>
    <row r="28" ht="30" customHeight="1">
      <c r="A28" s="7" t="inlineStr">
        <is>
          <t>Date</t>
        </is>
      </c>
      <c r="B28" s="17" t="inlineStr">
        <is>
          <t>Day (auto)</t>
        </is>
      </c>
      <c r="C28" s="7" t="inlineStr">
        <is>
          <t>Code</t>
        </is>
      </c>
      <c r="D28" s="17" t="inlineStr">
        <is>
          <t>Counts as (auto)</t>
        </is>
      </c>
      <c r="E28" s="7" t="inlineStr">
        <is>
          <t>Note</t>
        </is>
      </c>
      <c r="F28" s="7" t="inlineStr"/>
      <c r="G28" s="7" t="inlineStr">
        <is>
          <t>Date</t>
        </is>
      </c>
      <c r="H28" s="7" t="inlineStr">
        <is>
          <t>Subject</t>
        </is>
      </c>
      <c r="I28" s="7" t="inlineStr">
        <is>
          <t>Hours</t>
        </is>
      </c>
      <c r="J28" s="7" t="inlineStr">
        <is>
          <t>What was done</t>
        </is>
      </c>
      <c r="K28" s="17" t="inlineStr">
        <is>
          <t>Week of (auto)</t>
        </is>
      </c>
    </row>
    <row r="29" ht="18" customHeight="1">
      <c r="A29" s="18">
        <f>IF(OR($C$6="",$C$7=""),"",$C$6)</f>
        <v/>
      </c>
      <c r="B29" s="19">
        <f>IF($A29="","",TEXT($A29,"ddd"))</f>
        <v/>
      </c>
      <c r="C29" s="6" t="inlineStr">
        <is>
          <t>P</t>
        </is>
      </c>
      <c r="D29" s="13">
        <f>IFERROR(VLOOKUP($C29,$G$6:$I$12,3,FALSE),"")</f>
        <v/>
      </c>
      <c r="E29" s="20" t="n"/>
      <c r="G29" s="21" t="n">
        <v>46255</v>
      </c>
      <c r="H29" s="22" t="inlineStr">
        <is>
          <t>Mathematics</t>
        </is>
      </c>
      <c r="I29" s="23" t="n">
        <v>4</v>
      </c>
      <c r="J29" s="24" t="inlineStr">
        <is>
          <t>Solving multi-step equations</t>
        </is>
      </c>
      <c r="K29" s="25">
        <f>IF($G29="","",$G29-WEEKDAY($G29,3))</f>
        <v/>
      </c>
    </row>
    <row r="30" ht="18" customHeight="1">
      <c r="A30" s="18">
        <f>IF($A29="","",IF(WORKDAY($A29,1)&gt;$C$7,"",WORKDAY($A29,1)))</f>
        <v/>
      </c>
      <c r="B30" s="19">
        <f>IF($A30="","",TEXT($A30,"ddd"))</f>
        <v/>
      </c>
      <c r="C30" s="6" t="inlineStr">
        <is>
          <t>P</t>
        </is>
      </c>
      <c r="D30" s="13">
        <f>IFERROR(VLOOKUP($C30,$G$6:$I$12,3,FALSE),"")</f>
        <v/>
      </c>
      <c r="E30" s="20" t="n"/>
      <c r="G30" s="21" t="n">
        <v>46255</v>
      </c>
      <c r="H30" s="22" t="inlineStr">
        <is>
          <t>Science</t>
        </is>
      </c>
      <c r="I30" s="23" t="n">
        <v>4.5</v>
      </c>
      <c r="J30" s="24" t="inlineStr">
        <is>
          <t>Intro to the scientific method</t>
        </is>
      </c>
      <c r="K30" s="25">
        <f>IF($G30="","",$G30-WEEKDAY($G30,3))</f>
        <v/>
      </c>
    </row>
    <row r="31" ht="18" customHeight="1">
      <c r="A31" s="18">
        <f>IF($A30="","",IF(WORKDAY($A30,1)&gt;$C$7,"",WORKDAY($A30,1)))</f>
        <v/>
      </c>
      <c r="B31" s="19">
        <f>IF($A31="","",TEXT($A31,"ddd"))</f>
        <v/>
      </c>
      <c r="C31" s="6" t="inlineStr">
        <is>
          <t>P</t>
        </is>
      </c>
      <c r="D31" s="13">
        <f>IFERROR(VLOOKUP($C31,$G$6:$I$12,3,FALSE),"")</f>
        <v/>
      </c>
      <c r="E31" s="20" t="n"/>
      <c r="G31" s="21" t="n">
        <v>46255</v>
      </c>
      <c r="H31" s="22" t="inlineStr">
        <is>
          <t>English</t>
        </is>
      </c>
      <c r="I31" s="23" t="n">
        <v>5</v>
      </c>
      <c r="J31" s="24" t="inlineStr">
        <is>
          <t>Elements of a short story</t>
        </is>
      </c>
      <c r="K31" s="25">
        <f>IF($G31="","",$G31-WEEKDAY($G31,3))</f>
        <v/>
      </c>
    </row>
    <row r="32" ht="18" customHeight="1">
      <c r="A32" s="18">
        <f>IF($A31="","",IF(WORKDAY($A31,1)&gt;$C$7,"",WORKDAY($A31,1)))</f>
        <v/>
      </c>
      <c r="B32" s="19">
        <f>IF($A32="","",TEXT($A32,"ddd"))</f>
        <v/>
      </c>
      <c r="C32" s="6" t="inlineStr">
        <is>
          <t>P</t>
        </is>
      </c>
      <c r="D32" s="13">
        <f>IFERROR(VLOOKUP($C32,$G$6:$I$12,3,FALSE),"")</f>
        <v/>
      </c>
      <c r="E32" s="20" t="n"/>
      <c r="G32" s="21" t="n">
        <v>46255</v>
      </c>
      <c r="H32" s="22" t="inlineStr">
        <is>
          <t>World Language</t>
        </is>
      </c>
      <c r="I32" s="23" t="n">
        <v>4</v>
      </c>
      <c r="J32" s="24" t="inlineStr">
        <is>
          <t>Greetings and introductions</t>
        </is>
      </c>
      <c r="K32" s="25">
        <f>IF($G32="","",$G32-WEEKDAY($G32,3))</f>
        <v/>
      </c>
    </row>
    <row r="33" ht="18" customHeight="1">
      <c r="A33" s="18">
        <f>IF($A32="","",IF(WORKDAY($A32,1)&gt;$C$7,"",WORKDAY($A32,1)))</f>
        <v/>
      </c>
      <c r="B33" s="19">
        <f>IF($A33="","",TEXT($A33,"ddd"))</f>
        <v/>
      </c>
      <c r="C33" s="6" t="inlineStr">
        <is>
          <t>P</t>
        </is>
      </c>
      <c r="D33" s="13">
        <f>IFERROR(VLOOKUP($C33,$G$6:$I$12,3,FALSE),"")</f>
        <v/>
      </c>
      <c r="E33" s="20" t="n"/>
      <c r="G33" s="21" t="n">
        <v>46255</v>
      </c>
      <c r="H33" s="22" t="inlineStr">
        <is>
          <t>Fine Arts</t>
        </is>
      </c>
      <c r="I33" s="23" t="n">
        <v>4</v>
      </c>
      <c r="J33" s="24" t="inlineStr">
        <is>
          <t>Line, shape, and form basics</t>
        </is>
      </c>
      <c r="K33" s="25">
        <f>IF($G33="","",$G33-WEEKDAY($G33,3))</f>
        <v/>
      </c>
    </row>
    <row r="34" ht="18" customHeight="1">
      <c r="A34" s="18">
        <f>IF($A33="","",IF(WORKDAY($A33,1)&gt;$C$7,"",WORKDAY($A33,1)))</f>
        <v/>
      </c>
      <c r="B34" s="19">
        <f>IF($A34="","",TEXT($A34,"ddd"))</f>
        <v/>
      </c>
      <c r="C34" s="6" t="inlineStr">
        <is>
          <t>P</t>
        </is>
      </c>
      <c r="D34" s="13">
        <f>IFERROR(VLOOKUP($C34,$G$6:$I$12,3,FALSE),"")</f>
        <v/>
      </c>
      <c r="E34" s="20" t="n"/>
      <c r="G34" s="21" t="n">
        <v>46255</v>
      </c>
      <c r="H34" s="22" t="inlineStr">
        <is>
          <t>Social Studies</t>
        </is>
      </c>
      <c r="I34" s="23" t="n">
        <v>4</v>
      </c>
      <c r="J34" s="24" t="inlineStr">
        <is>
          <t>Early river valley civilizations</t>
        </is>
      </c>
      <c r="K34" s="25">
        <f>IF($G34="","",$G34-WEEKDAY($G34,3))</f>
        <v/>
      </c>
    </row>
    <row r="35" ht="18" customHeight="1">
      <c r="A35" s="18">
        <f>IF($A34="","",IF(WORKDAY($A34,1)&gt;$C$7,"",WORKDAY($A34,1)))</f>
        <v/>
      </c>
      <c r="B35" s="19">
        <f>IF($A35="","",TEXT($A35,"ddd"))</f>
        <v/>
      </c>
      <c r="C35" s="6" t="inlineStr">
        <is>
          <t>P</t>
        </is>
      </c>
      <c r="D35" s="13">
        <f>IFERROR(VLOOKUP($C35,$G$6:$I$12,3,FALSE),"")</f>
        <v/>
      </c>
      <c r="E35" s="20" t="n"/>
      <c r="G35" s="21" t="n">
        <v>46262</v>
      </c>
      <c r="H35" s="22" t="inlineStr">
        <is>
          <t>Mathematics</t>
        </is>
      </c>
      <c r="I35" s="23" t="n">
        <v>3</v>
      </c>
      <c r="J35" s="24" t="inlineStr">
        <is>
          <t>Graphing linear equations</t>
        </is>
      </c>
      <c r="K35" s="25">
        <f>IF($G35="","",$G35-WEEKDAY($G35,3))</f>
        <v/>
      </c>
    </row>
    <row r="36" ht="18" customHeight="1">
      <c r="A36" s="18">
        <f>IF($A35="","",IF(WORKDAY($A35,1)&gt;$C$7,"",WORKDAY($A35,1)))</f>
        <v/>
      </c>
      <c r="B36" s="19">
        <f>IF($A36="","",TEXT($A36,"ddd"))</f>
        <v/>
      </c>
      <c r="C36" s="6" t="inlineStr">
        <is>
          <t>S</t>
        </is>
      </c>
      <c r="D36" s="13">
        <f>IFERROR(VLOOKUP($C36,$G$6:$I$12,3,FALSE),"")</f>
        <v/>
      </c>
      <c r="E36" s="20" t="inlineStr">
        <is>
          <t>Stomach bug</t>
        </is>
      </c>
      <c r="G36" s="21" t="n">
        <v>46262</v>
      </c>
      <c r="H36" s="22" t="inlineStr">
        <is>
          <t>Science</t>
        </is>
      </c>
      <c r="I36" s="23" t="n">
        <v>3</v>
      </c>
      <c r="J36" s="24" t="inlineStr">
        <is>
          <t>Cell structure and function</t>
        </is>
      </c>
      <c r="K36" s="25">
        <f>IF($G36="","",$G36-WEEKDAY($G36,3))</f>
        <v/>
      </c>
    </row>
    <row r="37" ht="18" customHeight="1">
      <c r="A37" s="18">
        <f>IF($A36="","",IF(WORKDAY($A36,1)&gt;$C$7,"",WORKDAY($A36,1)))</f>
        <v/>
      </c>
      <c r="B37" s="19">
        <f>IF($A37="","",TEXT($A37,"ddd"))</f>
        <v/>
      </c>
      <c r="C37" s="6" t="inlineStr">
        <is>
          <t>P</t>
        </is>
      </c>
      <c r="D37" s="13">
        <f>IFERROR(VLOOKUP($C37,$G$6:$I$12,3,FALSE),"")</f>
        <v/>
      </c>
      <c r="E37" s="20" t="n"/>
      <c r="G37" s="21" t="n">
        <v>46262</v>
      </c>
      <c r="H37" s="22" t="inlineStr">
        <is>
          <t>English</t>
        </is>
      </c>
      <c r="I37" s="23" t="n">
        <v>4.5</v>
      </c>
      <c r="J37" s="24" t="inlineStr">
        <is>
          <t>Vocabulary in context, unit 2</t>
        </is>
      </c>
      <c r="K37" s="25">
        <f>IF($G37="","",$G37-WEEKDAY($G37,3))</f>
        <v/>
      </c>
    </row>
    <row r="38" ht="18" customHeight="1">
      <c r="A38" s="18">
        <f>IF($A37="","",IF(WORKDAY($A37,1)&gt;$C$7,"",WORKDAY($A37,1)))</f>
        <v/>
      </c>
      <c r="B38" s="19">
        <f>IF($A38="","",TEXT($A38,"ddd"))</f>
        <v/>
      </c>
      <c r="C38" s="6" t="inlineStr">
        <is>
          <t>P</t>
        </is>
      </c>
      <c r="D38" s="13">
        <f>IFERROR(VLOOKUP($C38,$G$6:$I$12,3,FALSE),"")</f>
        <v/>
      </c>
      <c r="E38" s="20" t="n"/>
      <c r="G38" s="21" t="n">
        <v>46262</v>
      </c>
      <c r="H38" s="22" t="inlineStr">
        <is>
          <t>World Language</t>
        </is>
      </c>
      <c r="I38" s="23" t="n">
        <v>3</v>
      </c>
      <c r="J38" s="24" t="inlineStr">
        <is>
          <t>Numbers and dates</t>
        </is>
      </c>
      <c r="K38" s="25">
        <f>IF($G38="","",$G38-WEEKDAY($G38,3))</f>
        <v/>
      </c>
    </row>
    <row r="39" ht="18" customHeight="1">
      <c r="A39" s="18">
        <f>IF($A38="","",IF(WORKDAY($A38,1)&gt;$C$7,"",WORKDAY($A38,1)))</f>
        <v/>
      </c>
      <c r="B39" s="19">
        <f>IF($A39="","",TEXT($A39,"ddd"))</f>
        <v/>
      </c>
      <c r="C39" s="6" t="inlineStr">
        <is>
          <t>P</t>
        </is>
      </c>
      <c r="D39" s="13">
        <f>IFERROR(VLOOKUP($C39,$G$6:$I$12,3,FALSE),"")</f>
        <v/>
      </c>
      <c r="E39" s="20" t="n"/>
      <c r="G39" s="21" t="n">
        <v>46262</v>
      </c>
      <c r="H39" s="22" t="inlineStr">
        <is>
          <t>Fine Arts</t>
        </is>
      </c>
      <c r="I39" s="23" t="n">
        <v>2.5</v>
      </c>
      <c r="J39" s="24" t="inlineStr">
        <is>
          <t>Shading techniques with pencil</t>
        </is>
      </c>
      <c r="K39" s="25">
        <f>IF($G39="","",$G39-WEEKDAY($G39,3))</f>
        <v/>
      </c>
    </row>
    <row r="40" ht="18" customHeight="1">
      <c r="A40" s="18">
        <f>IF($A39="","",IF(WORKDAY($A39,1)&gt;$C$7,"",WORKDAY($A39,1)))</f>
        <v/>
      </c>
      <c r="B40" s="19">
        <f>IF($A40="","",TEXT($A40,"ddd"))</f>
        <v/>
      </c>
      <c r="C40" s="6" t="inlineStr">
        <is>
          <t>P</t>
        </is>
      </c>
      <c r="D40" s="13">
        <f>IFERROR(VLOOKUP($C40,$G$6:$I$12,3,FALSE),"")</f>
        <v/>
      </c>
      <c r="E40" s="20" t="n"/>
      <c r="G40" s="21" t="n">
        <v>46262</v>
      </c>
      <c r="H40" s="22" t="inlineStr">
        <is>
          <t>Social Studies</t>
        </is>
      </c>
      <c r="I40" s="23" t="n">
        <v>3.5</v>
      </c>
      <c r="J40" s="24" t="inlineStr">
        <is>
          <t>Ancient Greece: government and culture</t>
        </is>
      </c>
      <c r="K40" s="25">
        <f>IF($G40="","",$G40-WEEKDAY($G40,3))</f>
        <v/>
      </c>
    </row>
    <row r="41" ht="18" customHeight="1">
      <c r="A41" s="18">
        <f>IF($A40="","",IF(WORKDAY($A40,1)&gt;$C$7,"",WORKDAY($A40,1)))</f>
        <v/>
      </c>
      <c r="B41" s="19">
        <f>IF($A41="","",TEXT($A41,"ddd"))</f>
        <v/>
      </c>
      <c r="C41" s="6" t="inlineStr">
        <is>
          <t>P</t>
        </is>
      </c>
      <c r="D41" s="13">
        <f>IFERROR(VLOOKUP($C41,$G$6:$I$12,3,FALSE),"")</f>
        <v/>
      </c>
      <c r="E41" s="20" t="n"/>
      <c r="G41" s="21" t="n">
        <v>46269</v>
      </c>
      <c r="H41" s="22" t="inlineStr">
        <is>
          <t>Mathematics</t>
        </is>
      </c>
      <c r="I41" s="23" t="n">
        <v>4.5</v>
      </c>
      <c r="J41" s="24" t="inlineStr">
        <is>
          <t>Slope and intercept</t>
        </is>
      </c>
      <c r="K41" s="25">
        <f>IF($G41="","",$G41-WEEKDAY($G41,3))</f>
        <v/>
      </c>
    </row>
    <row r="42" ht="18" customHeight="1">
      <c r="A42" s="18">
        <f>IF($A41="","",IF(WORKDAY($A41,1)&gt;$C$7,"",WORKDAY($A41,1)))</f>
        <v/>
      </c>
      <c r="B42" s="19">
        <f>IF($A42="","",TEXT($A42,"ddd"))</f>
        <v/>
      </c>
      <c r="C42" s="6" t="inlineStr">
        <is>
          <t>F</t>
        </is>
      </c>
      <c r="D42" s="13">
        <f>IFERROR(VLOOKUP($C42,$G$6:$I$12,3,FALSE),"")</f>
        <v/>
      </c>
      <c r="E42" s="20" t="inlineStr">
        <is>
          <t>County history museum field trip</t>
        </is>
      </c>
      <c r="G42" s="21" t="n">
        <v>46269</v>
      </c>
      <c r="H42" s="22" t="inlineStr">
        <is>
          <t>Science</t>
        </is>
      </c>
      <c r="I42" s="23" t="n">
        <v>4.5</v>
      </c>
      <c r="J42" s="24" t="inlineStr">
        <is>
          <t>Lab: using a microscope</t>
        </is>
      </c>
      <c r="K42" s="25">
        <f>IF($G42="","",$G42-WEEKDAY($G42,3))</f>
        <v/>
      </c>
    </row>
    <row r="43" ht="18" customHeight="1">
      <c r="A43" s="18">
        <f>IF($A42="","",IF(WORKDAY($A42,1)&gt;$C$7,"",WORKDAY($A42,1)))</f>
        <v/>
      </c>
      <c r="B43" s="19">
        <f>IF($A43="","",TEXT($A43,"ddd"))</f>
        <v/>
      </c>
      <c r="C43" s="6" t="inlineStr">
        <is>
          <t>P</t>
        </is>
      </c>
      <c r="D43" s="13">
        <f>IFERROR(VLOOKUP($C43,$G$6:$I$12,3,FALSE),"")</f>
        <v/>
      </c>
      <c r="E43" s="20" t="n"/>
      <c r="G43" s="21" t="n">
        <v>46269</v>
      </c>
      <c r="H43" s="22" t="inlineStr">
        <is>
          <t>English</t>
        </is>
      </c>
      <c r="I43" s="23" t="n">
        <v>4.5</v>
      </c>
      <c r="J43" s="24" t="inlineStr">
        <is>
          <t>Grammar review: subject-verb agreement</t>
        </is>
      </c>
      <c r="K43" s="25">
        <f>IF($G43="","",$G43-WEEKDAY($G43,3))</f>
        <v/>
      </c>
    </row>
    <row r="44" ht="18" customHeight="1">
      <c r="A44" s="18">
        <f>IF($A43="","",IF(WORKDAY($A43,1)&gt;$C$7,"",WORKDAY($A43,1)))</f>
        <v/>
      </c>
      <c r="B44" s="19">
        <f>IF($A44="","",TEXT($A44,"ddd"))</f>
        <v/>
      </c>
      <c r="C44" s="6" t="inlineStr">
        <is>
          <t>B</t>
        </is>
      </c>
      <c r="D44" s="13">
        <f>IFERROR(VLOOKUP($C44,$G$6:$I$12,3,FALSE),"")</f>
        <v/>
      </c>
      <c r="E44" s="20" t="inlineStr">
        <is>
          <t>Labor Day</t>
        </is>
      </c>
      <c r="G44" s="21" t="n">
        <v>46269</v>
      </c>
      <c r="H44" s="22" t="inlineStr">
        <is>
          <t>World Language</t>
        </is>
      </c>
      <c r="I44" s="23" t="n">
        <v>4</v>
      </c>
      <c r="J44" s="24" t="inlineStr">
        <is>
          <t>Present tense: regular verbs</t>
        </is>
      </c>
      <c r="K44" s="25">
        <f>IF($G44="","",$G44-WEEKDAY($G44,3))</f>
        <v/>
      </c>
    </row>
    <row r="45" ht="18" customHeight="1">
      <c r="A45" s="18">
        <f>IF($A44="","",IF(WORKDAY($A44,1)&gt;$C$7,"",WORKDAY($A44,1)))</f>
        <v/>
      </c>
      <c r="B45" s="19">
        <f>IF($A45="","",TEXT($A45,"ddd"))</f>
        <v/>
      </c>
      <c r="C45" s="6" t="inlineStr">
        <is>
          <t>P</t>
        </is>
      </c>
      <c r="D45" s="13">
        <f>IFERROR(VLOOKUP($C45,$G$6:$I$12,3,FALSE),"")</f>
        <v/>
      </c>
      <c r="E45" s="20" t="n"/>
      <c r="G45" s="21" t="n">
        <v>46269</v>
      </c>
      <c r="H45" s="22" t="inlineStr">
        <is>
          <t>Fine Arts</t>
        </is>
      </c>
      <c r="I45" s="23" t="n">
        <v>2.5</v>
      </c>
      <c r="J45" s="24" t="inlineStr">
        <is>
          <t>Color theory: the color wheel</t>
        </is>
      </c>
      <c r="K45" s="25">
        <f>IF($G45="","",$G45-WEEKDAY($G45,3))</f>
        <v/>
      </c>
    </row>
    <row r="46" ht="18" customHeight="1">
      <c r="A46" s="18">
        <f>IF($A45="","",IF(WORKDAY($A45,1)&gt;$C$7,"",WORKDAY($A45,1)))</f>
        <v/>
      </c>
      <c r="B46" s="19">
        <f>IF($A46="","",TEXT($A46,"ddd"))</f>
        <v/>
      </c>
      <c r="C46" s="6" t="inlineStr">
        <is>
          <t>P</t>
        </is>
      </c>
      <c r="D46" s="13">
        <f>IFERROR(VLOOKUP($C46,$G$6:$I$12,3,FALSE),"")</f>
        <v/>
      </c>
      <c r="E46" s="20" t="n"/>
      <c r="G46" s="21" t="n">
        <v>46269</v>
      </c>
      <c r="H46" s="22" t="inlineStr">
        <is>
          <t>Social Studies</t>
        </is>
      </c>
      <c r="I46" s="23" t="n">
        <v>4.5</v>
      </c>
      <c r="J46" s="24" t="inlineStr">
        <is>
          <t>The Roman Republic and Empire</t>
        </is>
      </c>
      <c r="K46" s="25">
        <f>IF($G46="","",$G46-WEEKDAY($G46,3))</f>
        <v/>
      </c>
    </row>
    <row r="47" ht="18" customHeight="1">
      <c r="A47" s="18">
        <f>IF($A46="","",IF(WORKDAY($A46,1)&gt;$C$7,"",WORKDAY($A46,1)))</f>
        <v/>
      </c>
      <c r="B47" s="19">
        <f>IF($A47="","",TEXT($A47,"ddd"))</f>
        <v/>
      </c>
      <c r="C47" s="6" t="inlineStr">
        <is>
          <t>C</t>
        </is>
      </c>
      <c r="D47" s="13">
        <f>IFERROR(VLOOKUP($C47,$G$6:$I$12,3,FALSE),"")</f>
        <v/>
      </c>
      <c r="E47" s="20" t="inlineStr">
        <is>
          <t>Co-op day, science lab</t>
        </is>
      </c>
      <c r="G47" s="21" t="n">
        <v>46276</v>
      </c>
      <c r="H47" s="22" t="inlineStr">
        <is>
          <t>Mathematics</t>
        </is>
      </c>
      <c r="I47" s="23" t="n">
        <v>2.5</v>
      </c>
      <c r="J47" s="24" t="inlineStr">
        <is>
          <t>Systems of equations, two variables</t>
        </is>
      </c>
      <c r="K47" s="25">
        <f>IF($G47="","",$G47-WEEKDAY($G47,3))</f>
        <v/>
      </c>
    </row>
    <row r="48" ht="18" customHeight="1">
      <c r="A48" s="18">
        <f>IF($A47="","",IF(WORKDAY($A47,1)&gt;$C$7,"",WORKDAY($A47,1)))</f>
        <v/>
      </c>
      <c r="B48" s="19">
        <f>IF($A48="","",TEXT($A48,"ddd"))</f>
        <v/>
      </c>
      <c r="C48" s="6" t="inlineStr">
        <is>
          <t>P</t>
        </is>
      </c>
      <c r="D48" s="13">
        <f>IFERROR(VLOOKUP($C48,$G$6:$I$12,3,FALSE),"")</f>
        <v/>
      </c>
      <c r="E48" s="20" t="n"/>
      <c r="G48" s="21" t="n">
        <v>46276</v>
      </c>
      <c r="H48" s="22" t="inlineStr">
        <is>
          <t>Science</t>
        </is>
      </c>
      <c r="I48" s="23" t="n">
        <v>4.5</v>
      </c>
      <c r="J48" s="24" t="inlineStr">
        <is>
          <t>Classification of living things</t>
        </is>
      </c>
      <c r="K48" s="25">
        <f>IF($G48="","",$G48-WEEKDAY($G48,3))</f>
        <v/>
      </c>
    </row>
    <row r="49" ht="18" customHeight="1">
      <c r="A49" s="18">
        <f>IF($A48="","",IF(WORKDAY($A48,1)&gt;$C$7,"",WORKDAY($A48,1)))</f>
        <v/>
      </c>
      <c r="B49" s="19">
        <f>IF($A49="","",TEXT($A49,"ddd"))</f>
        <v/>
      </c>
      <c r="C49" s="6" t="inlineStr">
        <is>
          <t>P</t>
        </is>
      </c>
      <c r="D49" s="13">
        <f>IFERROR(VLOOKUP($C49,$G$6:$I$12,3,FALSE),"")</f>
        <v/>
      </c>
      <c r="E49" s="20" t="n"/>
      <c r="G49" s="21" t="n">
        <v>46276</v>
      </c>
      <c r="H49" s="22" t="inlineStr">
        <is>
          <t>English</t>
        </is>
      </c>
      <c r="I49" s="23" t="n">
        <v>3.5</v>
      </c>
      <c r="J49" s="24" t="inlineStr">
        <is>
          <t>Reading response journal</t>
        </is>
      </c>
      <c r="K49" s="25">
        <f>IF($G49="","",$G49-WEEKDAY($G49,3))</f>
        <v/>
      </c>
    </row>
    <row r="50" ht="18" customHeight="1">
      <c r="A50" s="18">
        <f>IF($A49="","",IF(WORKDAY($A49,1)&gt;$C$7,"",WORKDAY($A49,1)))</f>
        <v/>
      </c>
      <c r="B50" s="19">
        <f>IF($A50="","",TEXT($A50,"ddd"))</f>
        <v/>
      </c>
      <c r="C50" s="6" t="inlineStr">
        <is>
          <t>P</t>
        </is>
      </c>
      <c r="D50" s="13">
        <f>IFERROR(VLOOKUP($C50,$G$6:$I$12,3,FALSE),"")</f>
        <v/>
      </c>
      <c r="E50" s="20" t="n"/>
      <c r="G50" s="21" t="n">
        <v>46276</v>
      </c>
      <c r="H50" s="22" t="inlineStr">
        <is>
          <t>World Language</t>
        </is>
      </c>
      <c r="I50" s="23" t="n">
        <v>3.5</v>
      </c>
      <c r="J50" s="24" t="inlineStr">
        <is>
          <t>Vocabulary: family and home</t>
        </is>
      </c>
      <c r="K50" s="25">
        <f>IF($G50="","",$G50-WEEKDAY($G50,3))</f>
        <v/>
      </c>
    </row>
    <row r="51" ht="18" customHeight="1">
      <c r="A51" s="18">
        <f>IF($A50="","",IF(WORKDAY($A50,1)&gt;$C$7,"",WORKDAY($A50,1)))</f>
        <v/>
      </c>
      <c r="B51" s="19">
        <f>IF($A51="","",TEXT($A51,"ddd"))</f>
        <v/>
      </c>
      <c r="C51" s="6" t="inlineStr">
        <is>
          <t>P</t>
        </is>
      </c>
      <c r="D51" s="13">
        <f>IFERROR(VLOOKUP($C51,$G$6:$I$12,3,FALSE),"")</f>
        <v/>
      </c>
      <c r="E51" s="20" t="n"/>
      <c r="G51" s="21" t="n">
        <v>46276</v>
      </c>
      <c r="H51" s="22" t="inlineStr">
        <is>
          <t>Fine Arts</t>
        </is>
      </c>
      <c r="I51" s="23" t="n">
        <v>2.5</v>
      </c>
      <c r="J51" s="24" t="inlineStr">
        <is>
          <t>Still life drawing practice</t>
        </is>
      </c>
      <c r="K51" s="25">
        <f>IF($G51="","",$G51-WEEKDAY($G51,3))</f>
        <v/>
      </c>
    </row>
    <row r="52" ht="18" customHeight="1">
      <c r="A52" s="18">
        <f>IF($A51="","",IF(WORKDAY($A51,1)&gt;$C$7,"",WORKDAY($A51,1)))</f>
        <v/>
      </c>
      <c r="B52" s="19">
        <f>IF($A52="","",TEXT($A52,"ddd"))</f>
        <v/>
      </c>
      <c r="C52" s="6" t="inlineStr">
        <is>
          <t>P</t>
        </is>
      </c>
      <c r="D52" s="13">
        <f>IFERROR(VLOOKUP($C52,$G$6:$I$12,3,FALSE),"")</f>
        <v/>
      </c>
      <c r="E52" s="20" t="n"/>
      <c r="G52" s="21" t="n">
        <v>46276</v>
      </c>
      <c r="H52" s="22" t="inlineStr">
        <is>
          <t>Social Studies</t>
        </is>
      </c>
      <c r="I52" s="23" t="n">
        <v>3</v>
      </c>
      <c r="J52" s="24" t="inlineStr">
        <is>
          <t>Map skills: tracing trade routes</t>
        </is>
      </c>
      <c r="K52" s="25">
        <f>IF($G52="","",$G52-WEEKDAY($G52,3))</f>
        <v/>
      </c>
    </row>
    <row r="53" ht="18" customHeight="1">
      <c r="A53" s="18">
        <f>IF($A52="","",IF(WORKDAY($A52,1)&gt;$C$7,"",WORKDAY($A52,1)))</f>
        <v/>
      </c>
      <c r="B53" s="19">
        <f>IF($A53="","",TEXT($A53,"ddd"))</f>
        <v/>
      </c>
      <c r="C53" s="6" t="inlineStr">
        <is>
          <t>P</t>
        </is>
      </c>
      <c r="D53" s="13">
        <f>IFERROR(VLOOKUP($C53,$G$6:$I$12,3,FALSE),"")</f>
        <v/>
      </c>
      <c r="E53" s="20" t="n"/>
      <c r="G53" s="21" t="n">
        <v>46283</v>
      </c>
      <c r="H53" s="22" t="inlineStr">
        <is>
          <t>Mathematics</t>
        </is>
      </c>
      <c r="I53" s="23" t="n">
        <v>3</v>
      </c>
      <c r="J53" s="24" t="inlineStr">
        <is>
          <t>Inequalities and number lines</t>
        </is>
      </c>
      <c r="K53" s="25">
        <f>IF($G53="","",$G53-WEEKDAY($G53,3))</f>
        <v/>
      </c>
    </row>
    <row r="54" ht="18" customHeight="1">
      <c r="A54" s="18">
        <f>IF($A53="","",IF(WORKDAY($A53,1)&gt;$C$7,"",WORKDAY($A53,1)))</f>
        <v/>
      </c>
      <c r="B54" s="19">
        <f>IF($A54="","",TEXT($A54,"ddd"))</f>
        <v/>
      </c>
      <c r="C54" s="6" t="inlineStr">
        <is>
          <t>P</t>
        </is>
      </c>
      <c r="D54" s="13">
        <f>IFERROR(VLOOKUP($C54,$G$6:$I$12,3,FALSE),"")</f>
        <v/>
      </c>
      <c r="E54" s="20" t="n"/>
      <c r="G54" s="21" t="n">
        <v>46283</v>
      </c>
      <c r="H54" s="22" t="inlineStr">
        <is>
          <t>Science</t>
        </is>
      </c>
      <c r="I54" s="23" t="n">
        <v>5.5</v>
      </c>
      <c r="J54" s="24" t="inlineStr">
        <is>
          <t>Ecosystems and food webs</t>
        </is>
      </c>
      <c r="K54" s="25">
        <f>IF($G54="","",$G54-WEEKDAY($G54,3))</f>
        <v/>
      </c>
    </row>
    <row r="55" ht="18" customHeight="1">
      <c r="A55" s="18">
        <f>IF($A54="","",IF(WORKDAY($A54,1)&gt;$C$7,"",WORKDAY($A54,1)))</f>
        <v/>
      </c>
      <c r="B55" s="19">
        <f>IF($A55="","",TEXT($A55,"ddd"))</f>
        <v/>
      </c>
      <c r="C55" s="6" t="inlineStr">
        <is>
          <t>P</t>
        </is>
      </c>
      <c r="D55" s="13">
        <f>IFERROR(VLOOKUP($C55,$G$6:$I$12,3,FALSE),"")</f>
        <v/>
      </c>
      <c r="E55" s="20" t="n"/>
      <c r="G55" s="21" t="n">
        <v>46283</v>
      </c>
      <c r="H55" s="22" t="inlineStr">
        <is>
          <t>English</t>
        </is>
      </c>
      <c r="I55" s="23" t="n">
        <v>4.5</v>
      </c>
      <c r="J55" s="24" t="inlineStr">
        <is>
          <t>Intro to persuasive writing</t>
        </is>
      </c>
      <c r="K55" s="25">
        <f>IF($G55="","",$G55-WEEKDAY($G55,3))</f>
        <v/>
      </c>
    </row>
    <row r="56" ht="18" customHeight="1">
      <c r="A56" s="18">
        <f>IF($A55="","",IF(WORKDAY($A55,1)&gt;$C$7,"",WORKDAY($A55,1)))</f>
        <v/>
      </c>
      <c r="B56" s="19">
        <f>IF($A56="","",TEXT($A56,"ddd"))</f>
        <v/>
      </c>
      <c r="C56" s="6" t="inlineStr">
        <is>
          <t>P</t>
        </is>
      </c>
      <c r="D56" s="13">
        <f>IFERROR(VLOOKUP($C56,$G$6:$I$12,3,FALSE),"")</f>
        <v/>
      </c>
      <c r="E56" s="20" t="n"/>
      <c r="G56" s="21" t="n">
        <v>46283</v>
      </c>
      <c r="H56" s="22" t="inlineStr">
        <is>
          <t>World Language</t>
        </is>
      </c>
      <c r="I56" s="23" t="n">
        <v>3.5</v>
      </c>
      <c r="J56" s="24" t="inlineStr">
        <is>
          <t>Listening practice: short dialogues</t>
        </is>
      </c>
      <c r="K56" s="25">
        <f>IF($G56="","",$G56-WEEKDAY($G56,3))</f>
        <v/>
      </c>
    </row>
    <row r="57" ht="18" customHeight="1">
      <c r="A57" s="18">
        <f>IF($A56="","",IF(WORKDAY($A56,1)&gt;$C$7,"",WORKDAY($A56,1)))</f>
        <v/>
      </c>
      <c r="B57" s="19">
        <f>IF($A57="","",TEXT($A57,"ddd"))</f>
        <v/>
      </c>
      <c r="C57" s="6" t="inlineStr">
        <is>
          <t>C</t>
        </is>
      </c>
      <c r="D57" s="13">
        <f>IFERROR(VLOOKUP($C57,$G$6:$I$12,3,FALSE),"")</f>
        <v/>
      </c>
      <c r="E57" s="20" t="inlineStr">
        <is>
          <t>Co-op day, science lab</t>
        </is>
      </c>
      <c r="G57" s="21" t="n">
        <v>46283</v>
      </c>
      <c r="H57" s="22" t="inlineStr">
        <is>
          <t>Fine Arts</t>
        </is>
      </c>
      <c r="I57" s="23" t="n">
        <v>4</v>
      </c>
      <c r="J57" s="24" t="inlineStr">
        <is>
          <t>Intro to watercolor</t>
        </is>
      </c>
      <c r="K57" s="25">
        <f>IF($G57="","",$G57-WEEKDAY($G57,3))</f>
        <v/>
      </c>
    </row>
    <row r="58" ht="18" customHeight="1">
      <c r="A58" s="18">
        <f>IF($A57="","",IF(WORKDAY($A57,1)&gt;$C$7,"",WORKDAY($A57,1)))</f>
        <v/>
      </c>
      <c r="B58" s="19">
        <f>IF($A58="","",TEXT($A58,"ddd"))</f>
        <v/>
      </c>
      <c r="C58" s="6" t="inlineStr">
        <is>
          <t>P</t>
        </is>
      </c>
      <c r="D58" s="13">
        <f>IFERROR(VLOOKUP($C58,$G$6:$I$12,3,FALSE),"")</f>
        <v/>
      </c>
      <c r="E58" s="20" t="n"/>
      <c r="G58" s="21" t="n">
        <v>46283</v>
      </c>
      <c r="H58" s="22" t="inlineStr">
        <is>
          <t>Social Studies</t>
        </is>
      </c>
      <c r="I58" s="23" t="n">
        <v>3.5</v>
      </c>
      <c r="J58" s="24" t="inlineStr">
        <is>
          <t>The Middle Ages in Europe</t>
        </is>
      </c>
      <c r="K58" s="25">
        <f>IF($G58="","",$G58-WEEKDAY($G58,3))</f>
        <v/>
      </c>
    </row>
    <row r="59" ht="18" customHeight="1">
      <c r="A59" s="18">
        <f>IF($A58="","",IF(WORKDAY($A58,1)&gt;$C$7,"",WORKDAY($A58,1)))</f>
        <v/>
      </c>
      <c r="B59" s="19">
        <f>IF($A59="","",TEXT($A59,"ddd"))</f>
        <v/>
      </c>
      <c r="C59" s="6" t="inlineStr">
        <is>
          <t>P</t>
        </is>
      </c>
      <c r="D59" s="13">
        <f>IFERROR(VLOOKUP($C59,$G$6:$I$12,3,FALSE),"")</f>
        <v/>
      </c>
      <c r="E59" s="20" t="n"/>
      <c r="G59" s="21" t="n">
        <v>46290</v>
      </c>
      <c r="H59" s="22" t="inlineStr">
        <is>
          <t>Mathematics</t>
        </is>
      </c>
      <c r="I59" s="23" t="n">
        <v>3.5</v>
      </c>
      <c r="J59" s="24" t="inlineStr">
        <is>
          <t>Intro to exponents</t>
        </is>
      </c>
      <c r="K59" s="25">
        <f>IF($G59="","",$G59-WEEKDAY($G59,3))</f>
        <v/>
      </c>
    </row>
    <row r="60" ht="18" customHeight="1">
      <c r="A60" s="18">
        <f>IF($A59="","",IF(WORKDAY($A59,1)&gt;$C$7,"",WORKDAY($A59,1)))</f>
        <v/>
      </c>
      <c r="B60" s="19">
        <f>IF($A60="","",TEXT($A60,"ddd"))</f>
        <v/>
      </c>
      <c r="C60" s="6" t="inlineStr">
        <is>
          <t>P</t>
        </is>
      </c>
      <c r="D60" s="13">
        <f>IFERROR(VLOOKUP($C60,$G$6:$I$12,3,FALSE),"")</f>
        <v/>
      </c>
      <c r="E60" s="20" t="n"/>
      <c r="G60" s="21" t="n">
        <v>46290</v>
      </c>
      <c r="H60" s="22" t="inlineStr">
        <is>
          <t>Science</t>
        </is>
      </c>
      <c r="I60" s="23" t="n">
        <v>6</v>
      </c>
      <c r="J60" s="24" t="inlineStr">
        <is>
          <t>Photosynthesis basics</t>
        </is>
      </c>
      <c r="K60" s="25">
        <f>IF($G60="","",$G60-WEEKDAY($G60,3))</f>
        <v/>
      </c>
    </row>
    <row r="61" ht="18" customHeight="1">
      <c r="A61" s="18">
        <f>IF($A60="","",IF(WORKDAY($A60,1)&gt;$C$7,"",WORKDAY($A60,1)))</f>
        <v/>
      </c>
      <c r="B61" s="19">
        <f>IF($A61="","",TEXT($A61,"ddd"))</f>
        <v/>
      </c>
      <c r="C61" s="6" t="inlineStr">
        <is>
          <t>P</t>
        </is>
      </c>
      <c r="D61" s="13">
        <f>IFERROR(VLOOKUP($C61,$G$6:$I$12,3,FALSE),"")</f>
        <v/>
      </c>
      <c r="E61" s="20" t="n"/>
      <c r="G61" s="21" t="n">
        <v>46290</v>
      </c>
      <c r="H61" s="22" t="inlineStr">
        <is>
          <t>English</t>
        </is>
      </c>
      <c r="I61" s="23" t="n">
        <v>5</v>
      </c>
      <c r="J61" s="24" t="inlineStr">
        <is>
          <t>Poetry: reading aloud and discussion</t>
        </is>
      </c>
      <c r="K61" s="25">
        <f>IF($G61="","",$G61-WEEKDAY($G61,3))</f>
        <v/>
      </c>
    </row>
    <row r="62" ht="18" customHeight="1">
      <c r="A62" s="18">
        <f>IF($A61="","",IF(WORKDAY($A61,1)&gt;$C$7,"",WORKDAY($A61,1)))</f>
        <v/>
      </c>
      <c r="B62" s="19">
        <f>IF($A62="","",TEXT($A62,"ddd"))</f>
        <v/>
      </c>
      <c r="C62" s="6" t="inlineStr">
        <is>
          <t>P</t>
        </is>
      </c>
      <c r="D62" s="13">
        <f>IFERROR(VLOOKUP($C62,$G$6:$I$12,3,FALSE),"")</f>
        <v/>
      </c>
      <c r="E62" s="20" t="n"/>
      <c r="G62" s="21" t="n">
        <v>46290</v>
      </c>
      <c r="H62" s="22" t="inlineStr">
        <is>
          <t>World Language</t>
        </is>
      </c>
      <c r="I62" s="23" t="n">
        <v>3</v>
      </c>
      <c r="J62" s="24" t="inlineStr">
        <is>
          <t>Basic sentence structure</t>
        </is>
      </c>
      <c r="K62" s="25">
        <f>IF($G62="","",$G62-WEEKDAY($G62,3))</f>
        <v/>
      </c>
    </row>
    <row r="63" ht="18" customHeight="1">
      <c r="A63" s="18">
        <f>IF($A62="","",IF(WORKDAY($A62,1)&gt;$C$7,"",WORKDAY($A62,1)))</f>
        <v/>
      </c>
      <c r="B63" s="19">
        <f>IF($A63="","",TEXT($A63,"ddd"))</f>
        <v/>
      </c>
      <c r="C63" s="6" t="inlineStr">
        <is>
          <t>P</t>
        </is>
      </c>
      <c r="D63" s="13">
        <f>IFERROR(VLOOKUP($C63,$G$6:$I$12,3,FALSE),"")</f>
        <v/>
      </c>
      <c r="E63" s="20" t="n"/>
      <c r="G63" s="21" t="n">
        <v>46290</v>
      </c>
      <c r="H63" s="22" t="inlineStr">
        <is>
          <t>Fine Arts</t>
        </is>
      </c>
      <c r="I63" s="23" t="n">
        <v>4</v>
      </c>
      <c r="J63" s="24" t="inlineStr">
        <is>
          <t>Perspective drawing basics</t>
        </is>
      </c>
      <c r="K63" s="25">
        <f>IF($G63="","",$G63-WEEKDAY($G63,3))</f>
        <v/>
      </c>
    </row>
    <row r="64" ht="18" customHeight="1">
      <c r="A64" s="18">
        <f>IF($A63="","",IF(WORKDAY($A63,1)&gt;$C$7,"",WORKDAY($A63,1)))</f>
        <v/>
      </c>
      <c r="B64" s="19">
        <f>IF($A64="","",TEXT($A64,"ddd"))</f>
        <v/>
      </c>
      <c r="C64" s="6" t="inlineStr">
        <is>
          <t>P</t>
        </is>
      </c>
      <c r="D64" s="13">
        <f>IFERROR(VLOOKUP($C64,$G$6:$I$12,3,FALSE),"")</f>
        <v/>
      </c>
      <c r="E64" s="20" t="n"/>
      <c r="G64" s="21" t="n">
        <v>46290</v>
      </c>
      <c r="H64" s="22" t="inlineStr">
        <is>
          <t>Social Studies</t>
        </is>
      </c>
      <c r="I64" s="23" t="n">
        <v>3.5</v>
      </c>
      <c r="J64" s="24" t="inlineStr">
        <is>
          <t>The Renaissance: art and ideas</t>
        </is>
      </c>
      <c r="K64" s="25">
        <f>IF($G64="","",$G64-WEEKDAY($G64,3))</f>
        <v/>
      </c>
    </row>
    <row r="65" ht="18" customHeight="1">
      <c r="A65" s="18">
        <f>IF($A64="","",IF(WORKDAY($A64,1)&gt;$C$7,"",WORKDAY($A64,1)))</f>
        <v/>
      </c>
      <c r="B65" s="19">
        <f>IF($A65="","",TEXT($A65,"ddd"))</f>
        <v/>
      </c>
      <c r="C65" s="6" t="inlineStr">
        <is>
          <t>P</t>
        </is>
      </c>
      <c r="D65" s="13">
        <f>IFERROR(VLOOKUP($C65,$G$6:$I$12,3,FALSE),"")</f>
        <v/>
      </c>
      <c r="E65" s="20" t="n"/>
      <c r="G65" s="21" t="n">
        <v>46297</v>
      </c>
      <c r="H65" s="22" t="inlineStr">
        <is>
          <t>Mathematics</t>
        </is>
      </c>
      <c r="I65" s="23" t="n">
        <v>4.5</v>
      </c>
      <c r="J65" s="24" t="inlineStr">
        <is>
          <t>Word problems: distance and rate</t>
        </is>
      </c>
      <c r="K65" s="25">
        <f>IF($G65="","",$G65-WEEKDAY($G65,3))</f>
        <v/>
      </c>
    </row>
    <row r="66" ht="18" customHeight="1">
      <c r="A66" s="18">
        <f>IF($A65="","",IF(WORKDAY($A65,1)&gt;$C$7,"",WORKDAY($A65,1)))</f>
        <v/>
      </c>
      <c r="B66" s="19">
        <f>IF($A66="","",TEXT($A66,"ddd"))</f>
        <v/>
      </c>
      <c r="C66" s="6" t="inlineStr">
        <is>
          <t>P</t>
        </is>
      </c>
      <c r="D66" s="13">
        <f>IFERROR(VLOOKUP($C66,$G$6:$I$12,3,FALSE),"")</f>
        <v/>
      </c>
      <c r="E66" s="20" t="n"/>
      <c r="G66" s="21" t="n">
        <v>46297</v>
      </c>
      <c r="H66" s="22" t="inlineStr">
        <is>
          <t>Science</t>
        </is>
      </c>
      <c r="I66" s="23" t="n">
        <v>5</v>
      </c>
      <c r="J66" s="24" t="inlineStr">
        <is>
          <t>Lab: observing plant growth</t>
        </is>
      </c>
      <c r="K66" s="25">
        <f>IF($G66="","",$G66-WEEKDAY($G66,3))</f>
        <v/>
      </c>
    </row>
    <row r="67" ht="18" customHeight="1">
      <c r="A67" s="18">
        <f>IF($A66="","",IF(WORKDAY($A66,1)&gt;$C$7,"",WORKDAY($A66,1)))</f>
        <v/>
      </c>
      <c r="B67" s="19">
        <f>IF($A67="","",TEXT($A67,"ddd"))</f>
        <v/>
      </c>
      <c r="C67" s="6" t="inlineStr">
        <is>
          <t>C</t>
        </is>
      </c>
      <c r="D67" s="13">
        <f>IFERROR(VLOOKUP($C67,$G$6:$I$12,3,FALSE),"")</f>
        <v/>
      </c>
      <c r="E67" s="20" t="inlineStr">
        <is>
          <t>Co-op day, science lab</t>
        </is>
      </c>
      <c r="G67" s="21" t="n">
        <v>46297</v>
      </c>
      <c r="H67" s="22" t="inlineStr">
        <is>
          <t>English</t>
        </is>
      </c>
      <c r="I67" s="23" t="n">
        <v>4</v>
      </c>
      <c r="J67" s="24" t="inlineStr">
        <is>
          <t>Research skills: taking notes from sources</t>
        </is>
      </c>
      <c r="K67" s="25">
        <f>IF($G67="","",$G67-WEEKDAY($G67,3))</f>
        <v/>
      </c>
    </row>
    <row r="68" ht="18" customHeight="1">
      <c r="A68" s="18">
        <f>IF($A67="","",IF(WORKDAY($A67,1)&gt;$C$7,"",WORKDAY($A67,1)))</f>
        <v/>
      </c>
      <c r="B68" s="19">
        <f>IF($A68="","",TEXT($A68,"ddd"))</f>
        <v/>
      </c>
      <c r="C68" s="6" t="inlineStr">
        <is>
          <t>P</t>
        </is>
      </c>
      <c r="D68" s="13">
        <f>IFERROR(VLOOKUP($C68,$G$6:$I$12,3,FALSE),"")</f>
        <v/>
      </c>
      <c r="E68" s="20" t="n"/>
      <c r="G68" s="21" t="n">
        <v>46297</v>
      </c>
      <c r="H68" s="22" t="inlineStr">
        <is>
          <t>World Language</t>
        </is>
      </c>
      <c r="I68" s="23" t="n">
        <v>3.5</v>
      </c>
      <c r="J68" s="24" t="inlineStr">
        <is>
          <t>Culture note: daily life in a Spanish-speaking country</t>
        </is>
      </c>
      <c r="K68" s="25">
        <f>IF($G68="","",$G68-WEEKDAY($G68,3))</f>
        <v/>
      </c>
    </row>
    <row r="69" ht="18" customHeight="1">
      <c r="A69" s="18">
        <f>IF($A68="","",IF(WORKDAY($A68,1)&gt;$C$7,"",WORKDAY($A68,1)))</f>
        <v/>
      </c>
      <c r="B69" s="19">
        <f>IF($A69="","",TEXT($A69,"ddd"))</f>
        <v/>
      </c>
      <c r="C69" s="6" t="inlineStr">
        <is>
          <t>P</t>
        </is>
      </c>
      <c r="D69" s="13">
        <f>IFERROR(VLOOKUP($C69,$G$6:$I$12,3,FALSE),"")</f>
        <v/>
      </c>
      <c r="E69" s="20" t="n"/>
      <c r="G69" s="21" t="n">
        <v>46297</v>
      </c>
      <c r="H69" s="22" t="inlineStr">
        <is>
          <t>Fine Arts</t>
        </is>
      </c>
      <c r="I69" s="23" t="n">
        <v>4.5</v>
      </c>
      <c r="J69" s="24" t="inlineStr">
        <is>
          <t>Critique and reflection</t>
        </is>
      </c>
      <c r="K69" s="25">
        <f>IF($G69="","",$G69-WEEKDAY($G69,3))</f>
        <v/>
      </c>
    </row>
    <row r="70" ht="18" customHeight="1">
      <c r="A70" s="18">
        <f>IF($A69="","",IF(WORKDAY($A69,1)&gt;$C$7,"",WORKDAY($A69,1)))</f>
        <v/>
      </c>
      <c r="B70" s="19">
        <f>IF($A70="","",TEXT($A70,"ddd"))</f>
        <v/>
      </c>
      <c r="C70" s="6" t="inlineStr">
        <is>
          <t>P</t>
        </is>
      </c>
      <c r="D70" s="13">
        <f>IFERROR(VLOOKUP($C70,$G$6:$I$12,3,FALSE),"")</f>
        <v/>
      </c>
      <c r="E70" s="20" t="n"/>
      <c r="G70" s="21" t="n">
        <v>46297</v>
      </c>
      <c r="H70" s="22" t="inlineStr">
        <is>
          <t>Social Studies</t>
        </is>
      </c>
      <c r="I70" s="23" t="n">
        <v>4</v>
      </c>
      <c r="J70" s="24" t="inlineStr">
        <is>
          <t>Discussion: cause and effect in history</t>
        </is>
      </c>
      <c r="K70" s="25">
        <f>IF($G70="","",$G70-WEEKDAY($G70,3))</f>
        <v/>
      </c>
    </row>
    <row r="71" ht="18" customHeight="1">
      <c r="A71" s="18">
        <f>IF($A70="","",IF(WORKDAY($A70,1)&gt;$C$7,"",WORKDAY($A70,1)))</f>
        <v/>
      </c>
      <c r="B71" s="19">
        <f>IF($A71="","",TEXT($A71,"ddd"))</f>
        <v/>
      </c>
      <c r="C71" s="6" t="inlineStr">
        <is>
          <t>P</t>
        </is>
      </c>
      <c r="D71" s="13">
        <f>IFERROR(VLOOKUP($C71,$G$6:$I$12,3,FALSE),"")</f>
        <v/>
      </c>
      <c r="E71" s="20" t="n"/>
      <c r="G71" s="21" t="n">
        <v>46304</v>
      </c>
      <c r="H71" s="22" t="inlineStr">
        <is>
          <t>Mathematics</t>
        </is>
      </c>
      <c r="I71" s="23" t="n">
        <v>4.5</v>
      </c>
      <c r="J71" s="24" t="inlineStr">
        <is>
          <t>Review: order of operations</t>
        </is>
      </c>
      <c r="K71" s="25">
        <f>IF($G71="","",$G71-WEEKDAY($G71,3))</f>
        <v/>
      </c>
    </row>
    <row r="72" ht="18" customHeight="1">
      <c r="A72" s="18">
        <f>IF($A71="","",IF(WORKDAY($A71,1)&gt;$C$7,"",WORKDAY($A71,1)))</f>
        <v/>
      </c>
      <c r="B72" s="19">
        <f>IF($A72="","",TEXT($A72,"ddd"))</f>
        <v/>
      </c>
      <c r="C72" s="6" t="inlineStr">
        <is>
          <t>F</t>
        </is>
      </c>
      <c r="D72" s="13">
        <f>IFERROR(VLOOKUP($C72,$G$6:$I$12,3,FALSE),"")</f>
        <v/>
      </c>
      <c r="E72" s="20" t="inlineStr">
        <is>
          <t>Working farm field trip</t>
        </is>
      </c>
      <c r="G72" s="21" t="n">
        <v>46304</v>
      </c>
      <c r="H72" s="22" t="inlineStr">
        <is>
          <t>Science</t>
        </is>
      </c>
      <c r="I72" s="23" t="n">
        <v>5</v>
      </c>
      <c r="J72" s="24" t="inlineStr">
        <is>
          <t>Review: the parts of a cell</t>
        </is>
      </c>
      <c r="K72" s="25">
        <f>IF($G72="","",$G72-WEEKDAY($G72,3))</f>
        <v/>
      </c>
    </row>
    <row r="73" ht="18" customHeight="1">
      <c r="A73" s="18">
        <f>IF($A72="","",IF(WORKDAY($A72,1)&gt;$C$7,"",WORKDAY($A72,1)))</f>
        <v/>
      </c>
      <c r="B73" s="19">
        <f>IF($A73="","",TEXT($A73,"ddd"))</f>
        <v/>
      </c>
      <c r="C73" s="6" t="inlineStr">
        <is>
          <t>P</t>
        </is>
      </c>
      <c r="D73" s="13">
        <f>IFERROR(VLOOKUP($C73,$G$6:$I$12,3,FALSE),"")</f>
        <v/>
      </c>
      <c r="E73" s="20" t="n"/>
      <c r="G73" s="21" t="n">
        <v>46304</v>
      </c>
      <c r="H73" s="22" t="inlineStr">
        <is>
          <t>English</t>
        </is>
      </c>
      <c r="I73" s="23" t="n">
        <v>3.5</v>
      </c>
      <c r="J73" s="24" t="inlineStr">
        <is>
          <t>Peer review workshop</t>
        </is>
      </c>
      <c r="K73" s="25">
        <f>IF($G73="","",$G73-WEEKDAY($G73,3))</f>
        <v/>
      </c>
    </row>
    <row r="74" ht="18" customHeight="1">
      <c r="A74" s="18">
        <f>IF($A73="","",IF(WORKDAY($A73,1)&gt;$C$7,"",WORKDAY($A73,1)))</f>
        <v/>
      </c>
      <c r="B74" s="19">
        <f>IF($A74="","",TEXT($A74,"ddd"))</f>
        <v/>
      </c>
      <c r="C74" s="6" t="inlineStr">
        <is>
          <t>P</t>
        </is>
      </c>
      <c r="D74" s="13">
        <f>IFERROR(VLOOKUP($C74,$G$6:$I$12,3,FALSE),"")</f>
        <v/>
      </c>
      <c r="E74" s="20" t="n"/>
      <c r="G74" s="21" t="n">
        <v>46304</v>
      </c>
      <c r="H74" s="22" t="inlineStr">
        <is>
          <t>World Language</t>
        </is>
      </c>
      <c r="I74" s="23" t="n">
        <v>4.5</v>
      </c>
      <c r="J74" s="24" t="inlineStr">
        <is>
          <t>Review: common verbs</t>
        </is>
      </c>
      <c r="K74" s="25">
        <f>IF($G74="","",$G74-WEEKDAY($G74,3))</f>
        <v/>
      </c>
    </row>
    <row r="75" ht="18" customHeight="1">
      <c r="A75" s="18">
        <f>IF($A74="","",IF(WORKDAY($A74,1)&gt;$C$7,"",WORKDAY($A74,1)))</f>
        <v/>
      </c>
      <c r="B75" s="19">
        <f>IF($A75="","",TEXT($A75,"ddd"))</f>
        <v/>
      </c>
      <c r="C75" s="6" t="inlineStr">
        <is>
          <t>P</t>
        </is>
      </c>
      <c r="D75" s="13">
        <f>IFERROR(VLOOKUP($C75,$G$6:$I$12,3,FALSE),"")</f>
        <v/>
      </c>
      <c r="E75" s="20" t="n"/>
      <c r="G75" s="21" t="n">
        <v>46304</v>
      </c>
      <c r="H75" s="22" t="inlineStr">
        <is>
          <t>Fine Arts</t>
        </is>
      </c>
      <c r="I75" s="23" t="n">
        <v>3.5</v>
      </c>
      <c r="J75" s="24" t="inlineStr">
        <is>
          <t>Critique and reflection</t>
        </is>
      </c>
      <c r="K75" s="25">
        <f>IF($G75="","",$G75-WEEKDAY($G75,3))</f>
        <v/>
      </c>
    </row>
    <row r="76" ht="18" customHeight="1">
      <c r="A76" s="18">
        <f>IF($A75="","",IF(WORKDAY($A75,1)&gt;$C$7,"",WORKDAY($A75,1)))</f>
        <v/>
      </c>
      <c r="B76" s="19">
        <f>IF($A76="","",TEXT($A76,"ddd"))</f>
        <v/>
      </c>
      <c r="C76" s="6" t="inlineStr">
        <is>
          <t>P</t>
        </is>
      </c>
      <c r="D76" s="13">
        <f>IFERROR(VLOOKUP($C76,$G$6:$I$12,3,FALSE),"")</f>
        <v/>
      </c>
      <c r="E76" s="20" t="n"/>
      <c r="G76" s="21" t="n">
        <v>46304</v>
      </c>
      <c r="H76" s="22" t="inlineStr">
        <is>
          <t>Social Studies</t>
        </is>
      </c>
      <c r="I76" s="23" t="n">
        <v>3</v>
      </c>
      <c r="J76" s="24" t="inlineStr">
        <is>
          <t>Review: timeline project</t>
        </is>
      </c>
      <c r="K76" s="25">
        <f>IF($G76="","",$G76-WEEKDAY($G76,3))</f>
        <v/>
      </c>
    </row>
    <row r="77" ht="18" customHeight="1">
      <c r="A77" s="18">
        <f>IF($A76="","",IF(WORKDAY($A76,1)&gt;$C$7,"",WORKDAY($A76,1)))</f>
        <v/>
      </c>
      <c r="B77" s="19">
        <f>IF($A77="","",TEXT($A77,"ddd"))</f>
        <v/>
      </c>
      <c r="C77" s="6" t="inlineStr">
        <is>
          <t>P</t>
        </is>
      </c>
      <c r="D77" s="13">
        <f>IFERROR(VLOOKUP($C77,$G$6:$I$12,3,FALSE),"")</f>
        <v/>
      </c>
      <c r="E77" s="20" t="n"/>
      <c r="G77" s="21" t="n">
        <v>46311</v>
      </c>
      <c r="H77" s="22" t="inlineStr">
        <is>
          <t>Mathematics</t>
        </is>
      </c>
      <c r="I77" s="23" t="n">
        <v>5</v>
      </c>
      <c r="J77" s="24" t="inlineStr">
        <is>
          <t>Solving multi-step equations</t>
        </is>
      </c>
      <c r="K77" s="25">
        <f>IF($G77="","",$G77-WEEKDAY($G77,3))</f>
        <v/>
      </c>
    </row>
    <row r="78" ht="18" customHeight="1">
      <c r="A78" s="18">
        <f>IF($A77="","",IF(WORKDAY($A77,1)&gt;$C$7,"",WORKDAY($A77,1)))</f>
        <v/>
      </c>
      <c r="B78" s="19">
        <f>IF($A78="","",TEXT($A78,"ddd"))</f>
        <v/>
      </c>
      <c r="C78" s="6" t="inlineStr">
        <is>
          <t>P</t>
        </is>
      </c>
      <c r="D78" s="13">
        <f>IFERROR(VLOOKUP($C78,$G$6:$I$12,3,FALSE),"")</f>
        <v/>
      </c>
      <c r="E78" s="20" t="n"/>
      <c r="G78" s="21" t="n">
        <v>46311</v>
      </c>
      <c r="H78" s="22" t="inlineStr">
        <is>
          <t>Science</t>
        </is>
      </c>
      <c r="I78" s="23" t="n">
        <v>5</v>
      </c>
      <c r="J78" s="24" t="inlineStr">
        <is>
          <t>Intro to the scientific method</t>
        </is>
      </c>
      <c r="K78" s="25">
        <f>IF($G78="","",$G78-WEEKDAY($G78,3))</f>
        <v/>
      </c>
    </row>
    <row r="79" ht="18" customHeight="1">
      <c r="A79" s="18">
        <f>IF($A78="","",IF(WORKDAY($A78,1)&gt;$C$7,"",WORKDAY($A78,1)))</f>
        <v/>
      </c>
      <c r="B79" s="19">
        <f>IF($A79="","",TEXT($A79,"ddd"))</f>
        <v/>
      </c>
      <c r="C79" s="6" t="inlineStr">
        <is>
          <t>P</t>
        </is>
      </c>
      <c r="D79" s="13">
        <f>IFERROR(VLOOKUP($C79,$G$6:$I$12,3,FALSE),"")</f>
        <v/>
      </c>
      <c r="E79" s="20" t="n"/>
      <c r="G79" s="21" t="n">
        <v>46311</v>
      </c>
      <c r="H79" s="22" t="inlineStr">
        <is>
          <t>English</t>
        </is>
      </c>
      <c r="I79" s="23" t="n">
        <v>4</v>
      </c>
      <c r="J79" s="24" t="inlineStr">
        <is>
          <t>Elements of a short story</t>
        </is>
      </c>
      <c r="K79" s="25">
        <f>IF($G79="","",$G79-WEEKDAY($G79,3))</f>
        <v/>
      </c>
    </row>
    <row r="80" ht="18" customHeight="1">
      <c r="A80" s="18">
        <f>IF($A79="","",IF(WORKDAY($A79,1)&gt;$C$7,"",WORKDAY($A79,1)))</f>
        <v/>
      </c>
      <c r="B80" s="19">
        <f>IF($A80="","",TEXT($A80,"ddd"))</f>
        <v/>
      </c>
      <c r="C80" s="6" t="inlineStr">
        <is>
          <t>P</t>
        </is>
      </c>
      <c r="D80" s="13">
        <f>IFERROR(VLOOKUP($C80,$G$6:$I$12,3,FALSE),"")</f>
        <v/>
      </c>
      <c r="E80" s="20" t="n"/>
      <c r="G80" s="21" t="n">
        <v>46311</v>
      </c>
      <c r="H80" s="22" t="inlineStr">
        <is>
          <t>World Language</t>
        </is>
      </c>
      <c r="I80" s="23" t="n">
        <v>4.5</v>
      </c>
      <c r="J80" s="24" t="inlineStr">
        <is>
          <t>Greetings and introductions</t>
        </is>
      </c>
      <c r="K80" s="25">
        <f>IF($G80="","",$G80-WEEKDAY($G80,3))</f>
        <v/>
      </c>
    </row>
    <row r="81" ht="18" customHeight="1">
      <c r="A81" s="18">
        <f>IF($A80="","",IF(WORKDAY($A80,1)&gt;$C$7,"",WORKDAY($A80,1)))</f>
        <v/>
      </c>
      <c r="B81" s="19">
        <f>IF($A81="","",TEXT($A81,"ddd"))</f>
        <v/>
      </c>
      <c r="C81" s="6" t="inlineStr">
        <is>
          <t>P</t>
        </is>
      </c>
      <c r="D81" s="13">
        <f>IFERROR(VLOOKUP($C81,$G$6:$I$12,3,FALSE),"")</f>
        <v/>
      </c>
      <c r="E81" s="20" t="n"/>
      <c r="G81" s="21" t="n">
        <v>46311</v>
      </c>
      <c r="H81" s="22" t="inlineStr">
        <is>
          <t>Fine Arts</t>
        </is>
      </c>
      <c r="I81" s="23" t="n">
        <v>3.5</v>
      </c>
      <c r="J81" s="24" t="inlineStr">
        <is>
          <t>Line, shape, and form basics</t>
        </is>
      </c>
      <c r="K81" s="25">
        <f>IF($G81="","",$G81-WEEKDAY($G81,3))</f>
        <v/>
      </c>
    </row>
    <row r="82" ht="18" customHeight="1">
      <c r="A82" s="18">
        <f>IF($A81="","",IF(WORKDAY($A81,1)&gt;$C$7,"",WORKDAY($A81,1)))</f>
        <v/>
      </c>
      <c r="B82" s="19">
        <f>IF($A82="","",TEXT($A82,"ddd"))</f>
        <v/>
      </c>
      <c r="C82" s="6" t="inlineStr">
        <is>
          <t>P</t>
        </is>
      </c>
      <c r="D82" s="13">
        <f>IFERROR(VLOOKUP($C82,$G$6:$I$12,3,FALSE),"")</f>
        <v/>
      </c>
      <c r="E82" s="20" t="n"/>
      <c r="G82" s="21" t="n">
        <v>46311</v>
      </c>
      <c r="H82" s="22" t="inlineStr">
        <is>
          <t>Social Studies</t>
        </is>
      </c>
      <c r="I82" s="23" t="n">
        <v>2.5</v>
      </c>
      <c r="J82" s="24" t="inlineStr">
        <is>
          <t>Early river valley civilizations</t>
        </is>
      </c>
      <c r="K82" s="25">
        <f>IF($G82="","",$G82-WEEKDAY($G82,3))</f>
        <v/>
      </c>
    </row>
    <row r="83" ht="18" customHeight="1">
      <c r="A83" s="18">
        <f>IF($A82="","",IF(WORKDAY($A82,1)&gt;$C$7,"",WORKDAY($A82,1)))</f>
        <v/>
      </c>
      <c r="B83" s="19">
        <f>IF($A83="","",TEXT($A83,"ddd"))</f>
        <v/>
      </c>
      <c r="C83" s="6" t="inlineStr">
        <is>
          <t>P</t>
        </is>
      </c>
      <c r="D83" s="13">
        <f>IFERROR(VLOOKUP($C83,$G$6:$I$12,3,FALSE),"")</f>
        <v/>
      </c>
      <c r="E83" s="20" t="n"/>
      <c r="G83" s="21" t="n">
        <v>46318</v>
      </c>
      <c r="H83" s="22" t="inlineStr">
        <is>
          <t>Mathematics</t>
        </is>
      </c>
      <c r="I83" s="23" t="n">
        <v>4</v>
      </c>
      <c r="J83" s="24" t="inlineStr">
        <is>
          <t>Graphing linear equations</t>
        </is>
      </c>
      <c r="K83" s="25">
        <f>IF($G83="","",$G83-WEEKDAY($G83,3))</f>
        <v/>
      </c>
    </row>
    <row r="84" ht="18" customHeight="1">
      <c r="A84" s="18">
        <f>IF($A83="","",IF(WORKDAY($A83,1)&gt;$C$7,"",WORKDAY($A83,1)))</f>
        <v/>
      </c>
      <c r="B84" s="19">
        <f>IF($A84="","",TEXT($A84,"ddd"))</f>
        <v/>
      </c>
      <c r="C84" s="6" t="inlineStr">
        <is>
          <t>P</t>
        </is>
      </c>
      <c r="D84" s="13">
        <f>IFERROR(VLOOKUP($C84,$G$6:$I$12,3,FALSE),"")</f>
        <v/>
      </c>
      <c r="E84" s="20" t="n"/>
      <c r="G84" s="21" t="n">
        <v>46318</v>
      </c>
      <c r="H84" s="22" t="inlineStr">
        <is>
          <t>Science</t>
        </is>
      </c>
      <c r="I84" s="23" t="n">
        <v>5.5</v>
      </c>
      <c r="J84" s="24" t="inlineStr">
        <is>
          <t>Cell structure and function</t>
        </is>
      </c>
      <c r="K84" s="25">
        <f>IF($G84="","",$G84-WEEKDAY($G84,3))</f>
        <v/>
      </c>
    </row>
    <row r="85" ht="18" customHeight="1">
      <c r="A85" s="18">
        <f>IF($A84="","",IF(WORKDAY($A84,1)&gt;$C$7,"",WORKDAY($A84,1)))</f>
        <v/>
      </c>
      <c r="B85" s="19">
        <f>IF($A85="","",TEXT($A85,"ddd"))</f>
        <v/>
      </c>
      <c r="C85" s="6" t="inlineStr">
        <is>
          <t>P</t>
        </is>
      </c>
      <c r="D85" s="13">
        <f>IFERROR(VLOOKUP($C85,$G$6:$I$12,3,FALSE),"")</f>
        <v/>
      </c>
      <c r="E85" s="20" t="n"/>
      <c r="G85" s="21" t="n">
        <v>46318</v>
      </c>
      <c r="H85" s="22" t="inlineStr">
        <is>
          <t>English</t>
        </is>
      </c>
      <c r="I85" s="23" t="n">
        <v>5</v>
      </c>
      <c r="J85" s="24" t="inlineStr">
        <is>
          <t>Vocabulary in context, unit 2</t>
        </is>
      </c>
      <c r="K85" s="25">
        <f>IF($G85="","",$G85-WEEKDAY($G85,3))</f>
        <v/>
      </c>
    </row>
    <row r="86" ht="18" customHeight="1">
      <c r="A86" s="18">
        <f>IF($A85="","",IF(WORKDAY($A85,1)&gt;$C$7,"",WORKDAY($A85,1)))</f>
        <v/>
      </c>
      <c r="B86" s="19">
        <f>IF($A86="","",TEXT($A86,"ddd"))</f>
        <v/>
      </c>
      <c r="C86" s="6" t="inlineStr">
        <is>
          <t>S</t>
        </is>
      </c>
      <c r="D86" s="13">
        <f>IFERROR(VLOOKUP($C86,$G$6:$I$12,3,FALSE),"")</f>
        <v/>
      </c>
      <c r="E86" s="20" t="inlineStr">
        <is>
          <t>Fever, rested at home</t>
        </is>
      </c>
      <c r="G86" s="21" t="n">
        <v>46318</v>
      </c>
      <c r="H86" s="22" t="inlineStr">
        <is>
          <t>World Language</t>
        </is>
      </c>
      <c r="I86" s="23" t="n">
        <v>5</v>
      </c>
      <c r="J86" s="24" t="inlineStr">
        <is>
          <t>Numbers and dates</t>
        </is>
      </c>
      <c r="K86" s="25">
        <f>IF($G86="","",$G86-WEEKDAY($G86,3))</f>
        <v/>
      </c>
    </row>
    <row r="87" ht="18" customHeight="1">
      <c r="A87" s="18">
        <f>IF($A86="","",IF(WORKDAY($A86,1)&gt;$C$7,"",WORKDAY($A86,1)))</f>
        <v/>
      </c>
      <c r="B87" s="19">
        <f>IF($A87="","",TEXT($A87,"ddd"))</f>
        <v/>
      </c>
      <c r="C87" s="6" t="inlineStr">
        <is>
          <t>P</t>
        </is>
      </c>
      <c r="D87" s="13">
        <f>IFERROR(VLOOKUP($C87,$G$6:$I$12,3,FALSE),"")</f>
        <v/>
      </c>
      <c r="E87" s="20" t="n"/>
      <c r="G87" s="21" t="n">
        <v>46318</v>
      </c>
      <c r="H87" s="22" t="inlineStr">
        <is>
          <t>Fine Arts</t>
        </is>
      </c>
      <c r="I87" s="23" t="n">
        <v>3.5</v>
      </c>
      <c r="J87" s="24" t="inlineStr">
        <is>
          <t>Shading techniques with pencil</t>
        </is>
      </c>
      <c r="K87" s="25">
        <f>IF($G87="","",$G87-WEEKDAY($G87,3))</f>
        <v/>
      </c>
    </row>
    <row r="88" ht="18" customHeight="1">
      <c r="A88" s="18">
        <f>IF($A87="","",IF(WORKDAY($A87,1)&gt;$C$7,"",WORKDAY($A87,1)))</f>
        <v/>
      </c>
      <c r="B88" s="19">
        <f>IF($A88="","",TEXT($A88,"ddd"))</f>
        <v/>
      </c>
      <c r="C88" s="6" t="inlineStr">
        <is>
          <t>P</t>
        </is>
      </c>
      <c r="D88" s="13">
        <f>IFERROR(VLOOKUP($C88,$G$6:$I$12,3,FALSE),"")</f>
        <v/>
      </c>
      <c r="E88" s="20" t="n"/>
      <c r="G88" s="21" t="n">
        <v>46318</v>
      </c>
      <c r="H88" s="22" t="inlineStr">
        <is>
          <t>Social Studies</t>
        </is>
      </c>
      <c r="I88" s="23" t="n">
        <v>3</v>
      </c>
      <c r="J88" s="24" t="inlineStr">
        <is>
          <t>Ancient Greece: government and culture</t>
        </is>
      </c>
      <c r="K88" s="25">
        <f>IF($G88="","",$G88-WEEKDAY($G88,3))</f>
        <v/>
      </c>
    </row>
    <row r="89" ht="18" customHeight="1">
      <c r="A89" s="18">
        <f>IF($A88="","",IF(WORKDAY($A88,1)&gt;$C$7,"",WORKDAY($A88,1)))</f>
        <v/>
      </c>
      <c r="B89" s="19">
        <f>IF($A89="","",TEXT($A89,"ddd"))</f>
        <v/>
      </c>
      <c r="C89" s="6" t="inlineStr">
        <is>
          <t>P</t>
        </is>
      </c>
      <c r="D89" s="13">
        <f>IFERROR(VLOOKUP($C89,$G$6:$I$12,3,FALSE),"")</f>
        <v/>
      </c>
      <c r="E89" s="20" t="n"/>
      <c r="G89" s="21" t="n">
        <v>46325</v>
      </c>
      <c r="H89" s="22" t="inlineStr">
        <is>
          <t>Mathematics</t>
        </is>
      </c>
      <c r="I89" s="23" t="n">
        <v>4</v>
      </c>
      <c r="J89" s="24" t="inlineStr">
        <is>
          <t>Slope and intercept</t>
        </is>
      </c>
      <c r="K89" s="25">
        <f>IF($G89="","",$G89-WEEKDAY($G89,3))</f>
        <v/>
      </c>
    </row>
    <row r="90" ht="18" customHeight="1">
      <c r="A90" s="18">
        <f>IF($A89="","",IF(WORKDAY($A89,1)&gt;$C$7,"",WORKDAY($A89,1)))</f>
        <v/>
      </c>
      <c r="B90" s="19">
        <f>IF($A90="","",TEXT($A90,"ddd"))</f>
        <v/>
      </c>
      <c r="C90" s="6" t="inlineStr">
        <is>
          <t>P</t>
        </is>
      </c>
      <c r="D90" s="13">
        <f>IFERROR(VLOOKUP($C90,$G$6:$I$12,3,FALSE),"")</f>
        <v/>
      </c>
      <c r="E90" s="20" t="n"/>
      <c r="G90" s="21" t="n">
        <v>46325</v>
      </c>
      <c r="H90" s="22" t="inlineStr">
        <is>
          <t>Science</t>
        </is>
      </c>
      <c r="I90" s="23" t="n">
        <v>4.5</v>
      </c>
      <c r="J90" s="24" t="inlineStr">
        <is>
          <t>Lab: using a microscope</t>
        </is>
      </c>
      <c r="K90" s="25">
        <f>IF($G90="","",$G90-WEEKDAY($G90,3))</f>
        <v/>
      </c>
    </row>
    <row r="91" ht="18" customHeight="1">
      <c r="A91" s="18">
        <f>IF($A90="","",IF(WORKDAY($A90,1)&gt;$C$7,"",WORKDAY($A90,1)))</f>
        <v/>
      </c>
      <c r="B91" s="19">
        <f>IF($A91="","",TEXT($A91,"ddd"))</f>
        <v/>
      </c>
      <c r="C91" s="6" t="inlineStr">
        <is>
          <t>H</t>
        </is>
      </c>
      <c r="D91" s="13">
        <f>IFERROR(VLOOKUP($C91,$G$6:$I$12,3,FALSE),"")</f>
        <v/>
      </c>
      <c r="E91" s="20" t="inlineStr">
        <is>
          <t>Orthodontist appointment</t>
        </is>
      </c>
      <c r="G91" s="21" t="n">
        <v>46325</v>
      </c>
      <c r="H91" s="22" t="inlineStr">
        <is>
          <t>English</t>
        </is>
      </c>
      <c r="I91" s="23" t="n">
        <v>5</v>
      </c>
      <c r="J91" s="24" t="inlineStr">
        <is>
          <t>Grammar review: subject-verb agreement</t>
        </is>
      </c>
      <c r="K91" s="25">
        <f>IF($G91="","",$G91-WEEKDAY($G91,3))</f>
        <v/>
      </c>
    </row>
    <row r="92" ht="18" customHeight="1">
      <c r="A92" s="18">
        <f>IF($A91="","",IF(WORKDAY($A91,1)&gt;$C$7,"",WORKDAY($A91,1)))</f>
        <v/>
      </c>
      <c r="B92" s="19">
        <f>IF($A92="","",TEXT($A92,"ddd"))</f>
        <v/>
      </c>
      <c r="C92" s="6" t="inlineStr">
        <is>
          <t>C</t>
        </is>
      </c>
      <c r="D92" s="13">
        <f>IFERROR(VLOOKUP($C92,$G$6:$I$12,3,FALSE),"")</f>
        <v/>
      </c>
      <c r="E92" s="20" t="inlineStr">
        <is>
          <t>Co-op day, science lab</t>
        </is>
      </c>
      <c r="G92" s="21" t="n">
        <v>46325</v>
      </c>
      <c r="H92" s="22" t="inlineStr">
        <is>
          <t>World Language</t>
        </is>
      </c>
      <c r="I92" s="23" t="n">
        <v>4</v>
      </c>
      <c r="J92" s="24" t="inlineStr">
        <is>
          <t>Present tense: regular verbs</t>
        </is>
      </c>
      <c r="K92" s="25">
        <f>IF($G92="","",$G92-WEEKDAY($G92,3))</f>
        <v/>
      </c>
    </row>
    <row r="93" ht="18" customHeight="1">
      <c r="A93" s="18">
        <f>IF($A92="","",IF(WORKDAY($A92,1)&gt;$C$7,"",WORKDAY($A92,1)))</f>
        <v/>
      </c>
      <c r="B93" s="19">
        <f>IF($A93="","",TEXT($A93,"ddd"))</f>
        <v/>
      </c>
      <c r="C93" s="6" t="inlineStr">
        <is>
          <t>P</t>
        </is>
      </c>
      <c r="D93" s="13">
        <f>IFERROR(VLOOKUP($C93,$G$6:$I$12,3,FALSE),"")</f>
        <v/>
      </c>
      <c r="E93" s="20" t="n"/>
      <c r="G93" s="21" t="n">
        <v>46325</v>
      </c>
      <c r="H93" s="22" t="inlineStr">
        <is>
          <t>Fine Arts</t>
        </is>
      </c>
      <c r="I93" s="23" t="n">
        <v>4</v>
      </c>
      <c r="J93" s="24" t="inlineStr">
        <is>
          <t>Color theory: the color wheel</t>
        </is>
      </c>
      <c r="K93" s="25">
        <f>IF($G93="","",$G93-WEEKDAY($G93,3))</f>
        <v/>
      </c>
    </row>
    <row r="94" ht="18" customHeight="1">
      <c r="A94" s="18">
        <f>IF($A93="","",IF(WORKDAY($A93,1)&gt;$C$7,"",WORKDAY($A93,1)))</f>
        <v/>
      </c>
      <c r="B94" s="19">
        <f>IF($A94="","",TEXT($A94,"ddd"))</f>
        <v/>
      </c>
      <c r="C94" s="6" t="inlineStr">
        <is>
          <t>P</t>
        </is>
      </c>
      <c r="D94" s="13">
        <f>IFERROR(VLOOKUP($C94,$G$6:$I$12,3,FALSE),"")</f>
        <v/>
      </c>
      <c r="E94" s="20" t="n"/>
      <c r="G94" s="21" t="n">
        <v>46325</v>
      </c>
      <c r="H94" s="22" t="inlineStr">
        <is>
          <t>Social Studies</t>
        </is>
      </c>
      <c r="I94" s="23" t="n">
        <v>4</v>
      </c>
      <c r="J94" s="24" t="inlineStr">
        <is>
          <t>The Roman Republic and Empire</t>
        </is>
      </c>
      <c r="K94" s="25">
        <f>IF($G94="","",$G94-WEEKDAY($G94,3))</f>
        <v/>
      </c>
    </row>
    <row r="95" ht="18" customHeight="1">
      <c r="A95" s="18">
        <f>IF($A94="","",IF(WORKDAY($A94,1)&gt;$C$7,"",WORKDAY($A94,1)))</f>
        <v/>
      </c>
      <c r="B95" s="19">
        <f>IF($A95="","",TEXT($A95,"ddd"))</f>
        <v/>
      </c>
      <c r="C95" s="6" t="inlineStr">
        <is>
          <t>P</t>
        </is>
      </c>
      <c r="D95" s="13">
        <f>IFERROR(VLOOKUP($C95,$G$6:$I$12,3,FALSE),"")</f>
        <v/>
      </c>
      <c r="E95" s="20" t="n"/>
      <c r="G95" s="21" t="n">
        <v>46332</v>
      </c>
      <c r="H95" s="22" t="inlineStr">
        <is>
          <t>Mathematics</t>
        </is>
      </c>
      <c r="I95" s="23" t="n">
        <v>3</v>
      </c>
      <c r="J95" s="24" t="inlineStr">
        <is>
          <t>Systems of equations, two variables</t>
        </is>
      </c>
      <c r="K95" s="25">
        <f>IF($G95="","",$G95-WEEKDAY($G95,3))</f>
        <v/>
      </c>
    </row>
    <row r="96" ht="18" customHeight="1">
      <c r="A96" s="18">
        <f>IF($A95="","",IF(WORKDAY($A95,1)&gt;$C$7,"",WORKDAY($A95,1)))</f>
        <v/>
      </c>
      <c r="B96" s="19">
        <f>IF($A96="","",TEXT($A96,"ddd"))</f>
        <v/>
      </c>
      <c r="C96" s="6" t="inlineStr">
        <is>
          <t>P</t>
        </is>
      </c>
      <c r="D96" s="13">
        <f>IFERROR(VLOOKUP($C96,$G$6:$I$12,3,FALSE),"")</f>
        <v/>
      </c>
      <c r="E96" s="20" t="n"/>
      <c r="G96" s="21" t="n">
        <v>46332</v>
      </c>
      <c r="H96" s="22" t="inlineStr">
        <is>
          <t>Science</t>
        </is>
      </c>
      <c r="I96" s="23" t="n">
        <v>3</v>
      </c>
      <c r="J96" s="24" t="inlineStr">
        <is>
          <t>Classification of living things</t>
        </is>
      </c>
      <c r="K96" s="25">
        <f>IF($G96="","",$G96-WEEKDAY($G96,3))</f>
        <v/>
      </c>
    </row>
    <row r="97" ht="18" customHeight="1">
      <c r="A97" s="18">
        <f>IF($A96="","",IF(WORKDAY($A96,1)&gt;$C$7,"",WORKDAY($A96,1)))</f>
        <v/>
      </c>
      <c r="B97" s="19">
        <f>IF($A97="","",TEXT($A97,"ddd"))</f>
        <v/>
      </c>
      <c r="C97" s="6" t="inlineStr">
        <is>
          <t>P</t>
        </is>
      </c>
      <c r="D97" s="13">
        <f>IFERROR(VLOOKUP($C97,$G$6:$I$12,3,FALSE),"")</f>
        <v/>
      </c>
      <c r="E97" s="20" t="n"/>
      <c r="G97" s="21" t="n">
        <v>46332</v>
      </c>
      <c r="H97" s="22" t="inlineStr">
        <is>
          <t>English</t>
        </is>
      </c>
      <c r="I97" s="23" t="n">
        <v>4.5</v>
      </c>
      <c r="J97" s="24" t="inlineStr">
        <is>
          <t>Reading response journal</t>
        </is>
      </c>
      <c r="K97" s="25">
        <f>IF($G97="","",$G97-WEEKDAY($G97,3))</f>
        <v/>
      </c>
    </row>
    <row r="98" ht="18" customHeight="1">
      <c r="A98" s="18">
        <f>IF($A97="","",IF(WORKDAY($A97,1)&gt;$C$7,"",WORKDAY($A97,1)))</f>
        <v/>
      </c>
      <c r="B98" s="19">
        <f>IF($A98="","",TEXT($A98,"ddd"))</f>
        <v/>
      </c>
      <c r="C98" s="6" t="inlineStr">
        <is>
          <t>P</t>
        </is>
      </c>
      <c r="D98" s="13">
        <f>IFERROR(VLOOKUP($C98,$G$6:$I$12,3,FALSE),"")</f>
        <v/>
      </c>
      <c r="E98" s="20" t="n"/>
      <c r="G98" s="21" t="n">
        <v>46332</v>
      </c>
      <c r="H98" s="22" t="inlineStr">
        <is>
          <t>World Language</t>
        </is>
      </c>
      <c r="I98" s="23" t="n">
        <v>3</v>
      </c>
      <c r="J98" s="24" t="inlineStr">
        <is>
          <t>Vocabulary: family and home</t>
        </is>
      </c>
      <c r="K98" s="25">
        <f>IF($G98="","",$G98-WEEKDAY($G98,3))</f>
        <v/>
      </c>
    </row>
    <row r="99" ht="18" customHeight="1">
      <c r="A99" s="18">
        <f>IF($A98="","",IF(WORKDAY($A98,1)&gt;$C$7,"",WORKDAY($A98,1)))</f>
        <v/>
      </c>
      <c r="B99" s="19">
        <f>IF($A99="","",TEXT($A99,"ddd"))</f>
        <v/>
      </c>
      <c r="C99" s="6" t="inlineStr">
        <is>
          <t>B</t>
        </is>
      </c>
      <c r="D99" s="13">
        <f>IFERROR(VLOOKUP($C99,$G$6:$I$12,3,FALSE),"")</f>
        <v/>
      </c>
      <c r="E99" s="20" t="inlineStr">
        <is>
          <t>Thanksgiving week</t>
        </is>
      </c>
      <c r="G99" s="21" t="n">
        <v>46332</v>
      </c>
      <c r="H99" s="22" t="inlineStr">
        <is>
          <t>Fine Arts</t>
        </is>
      </c>
      <c r="I99" s="23" t="n">
        <v>2.5</v>
      </c>
      <c r="J99" s="24" t="inlineStr">
        <is>
          <t>Still life drawing practice</t>
        </is>
      </c>
      <c r="K99" s="25">
        <f>IF($G99="","",$G99-WEEKDAY($G99,3))</f>
        <v/>
      </c>
    </row>
    <row r="100" ht="18" customHeight="1">
      <c r="A100" s="18">
        <f>IF($A99="","",IF(WORKDAY($A99,1)&gt;$C$7,"",WORKDAY($A99,1)))</f>
        <v/>
      </c>
      <c r="B100" s="19">
        <f>IF($A100="","",TEXT($A100,"ddd"))</f>
        <v/>
      </c>
      <c r="C100" s="6" t="inlineStr">
        <is>
          <t>B</t>
        </is>
      </c>
      <c r="D100" s="13">
        <f>IFERROR(VLOOKUP($C100,$G$6:$I$12,3,FALSE),"")</f>
        <v/>
      </c>
      <c r="E100" s="20" t="inlineStr">
        <is>
          <t>Thanksgiving week</t>
        </is>
      </c>
      <c r="G100" s="21" t="n">
        <v>46332</v>
      </c>
      <c r="H100" s="22" t="inlineStr">
        <is>
          <t>Social Studies</t>
        </is>
      </c>
      <c r="I100" s="23" t="n">
        <v>3.5</v>
      </c>
      <c r="J100" s="24" t="inlineStr">
        <is>
          <t>Map skills: tracing trade routes</t>
        </is>
      </c>
      <c r="K100" s="25">
        <f>IF($G100="","",$G100-WEEKDAY($G100,3))</f>
        <v/>
      </c>
    </row>
    <row r="101" ht="18" customHeight="1">
      <c r="A101" s="18">
        <f>IF($A100="","",IF(WORKDAY($A100,1)&gt;$C$7,"",WORKDAY($A100,1)))</f>
        <v/>
      </c>
      <c r="B101" s="19">
        <f>IF($A101="","",TEXT($A101,"ddd"))</f>
        <v/>
      </c>
      <c r="C101" s="6" t="inlineStr">
        <is>
          <t>B</t>
        </is>
      </c>
      <c r="D101" s="13">
        <f>IFERROR(VLOOKUP($C101,$G$6:$I$12,3,FALSE),"")</f>
        <v/>
      </c>
      <c r="E101" s="20" t="inlineStr">
        <is>
          <t>Thanksgiving week</t>
        </is>
      </c>
      <c r="G101" s="21" t="n">
        <v>46339</v>
      </c>
      <c r="H101" s="22" t="inlineStr">
        <is>
          <t>Mathematics</t>
        </is>
      </c>
      <c r="I101" s="23" t="n">
        <v>4.5</v>
      </c>
      <c r="J101" s="24" t="inlineStr">
        <is>
          <t>Inequalities and number lines</t>
        </is>
      </c>
      <c r="K101" s="25">
        <f>IF($G101="","",$G101-WEEKDAY($G101,3))</f>
        <v/>
      </c>
    </row>
    <row r="102" ht="18" customHeight="1">
      <c r="A102" s="18">
        <f>IF($A101="","",IF(WORKDAY($A101,1)&gt;$C$7,"",WORKDAY($A101,1)))</f>
        <v/>
      </c>
      <c r="B102" s="19">
        <f>IF($A102="","",TEXT($A102,"ddd"))</f>
        <v/>
      </c>
      <c r="C102" s="6" t="inlineStr">
        <is>
          <t>B</t>
        </is>
      </c>
      <c r="D102" s="13">
        <f>IFERROR(VLOOKUP($C102,$G$6:$I$12,3,FALSE),"")</f>
        <v/>
      </c>
      <c r="E102" s="20" t="inlineStr">
        <is>
          <t>Thanksgiving week</t>
        </is>
      </c>
      <c r="G102" s="21" t="n">
        <v>46339</v>
      </c>
      <c r="H102" s="22" t="inlineStr">
        <is>
          <t>Science</t>
        </is>
      </c>
      <c r="I102" s="23" t="n">
        <v>4.5</v>
      </c>
      <c r="J102" s="24" t="inlineStr">
        <is>
          <t>Ecosystems and food webs</t>
        </is>
      </c>
      <c r="K102" s="25">
        <f>IF($G102="","",$G102-WEEKDAY($G102,3))</f>
        <v/>
      </c>
    </row>
    <row r="103" ht="18" customHeight="1">
      <c r="A103" s="18">
        <f>IF($A102="","",IF(WORKDAY($A102,1)&gt;$C$7,"",WORKDAY($A102,1)))</f>
        <v/>
      </c>
      <c r="B103" s="19">
        <f>IF($A103="","",TEXT($A103,"ddd"))</f>
        <v/>
      </c>
      <c r="C103" s="6" t="inlineStr">
        <is>
          <t>B</t>
        </is>
      </c>
      <c r="D103" s="13">
        <f>IFERROR(VLOOKUP($C103,$G$6:$I$12,3,FALSE),"")</f>
        <v/>
      </c>
      <c r="E103" s="20" t="inlineStr">
        <is>
          <t>Thanksgiving week</t>
        </is>
      </c>
      <c r="G103" s="21" t="n">
        <v>46339</v>
      </c>
      <c r="H103" s="22" t="inlineStr">
        <is>
          <t>English</t>
        </is>
      </c>
      <c r="I103" s="23" t="n">
        <v>4.5</v>
      </c>
      <c r="J103" s="24" t="inlineStr">
        <is>
          <t>Intro to persuasive writing</t>
        </is>
      </c>
      <c r="K103" s="25">
        <f>IF($G103="","",$G103-WEEKDAY($G103,3))</f>
        <v/>
      </c>
    </row>
    <row r="104" ht="18" customHeight="1">
      <c r="A104" s="18">
        <f>IF($A103="","",IF(WORKDAY($A103,1)&gt;$C$7,"",WORKDAY($A103,1)))</f>
        <v/>
      </c>
      <c r="B104" s="19">
        <f>IF($A104="","",TEXT($A104,"ddd"))</f>
        <v/>
      </c>
      <c r="C104" s="6" t="inlineStr">
        <is>
          <t>P</t>
        </is>
      </c>
      <c r="D104" s="13">
        <f>IFERROR(VLOOKUP($C104,$G$6:$I$12,3,FALSE),"")</f>
        <v/>
      </c>
      <c r="E104" s="20" t="n"/>
      <c r="G104" s="21" t="n">
        <v>46339</v>
      </c>
      <c r="H104" s="22" t="inlineStr">
        <is>
          <t>World Language</t>
        </is>
      </c>
      <c r="I104" s="23" t="n">
        <v>4</v>
      </c>
      <c r="J104" s="24" t="inlineStr">
        <is>
          <t>Listening practice: short dialogues</t>
        </is>
      </c>
      <c r="K104" s="25">
        <f>IF($G104="","",$G104-WEEKDAY($G104,3))</f>
        <v/>
      </c>
    </row>
    <row r="105" ht="18" customHeight="1">
      <c r="A105" s="18">
        <f>IF($A104="","",IF(WORKDAY($A104,1)&gt;$C$7,"",WORKDAY($A104,1)))</f>
        <v/>
      </c>
      <c r="B105" s="19">
        <f>IF($A105="","",TEXT($A105,"ddd"))</f>
        <v/>
      </c>
      <c r="C105" s="6" t="inlineStr">
        <is>
          <t>P</t>
        </is>
      </c>
      <c r="D105" s="13">
        <f>IFERROR(VLOOKUP($C105,$G$6:$I$12,3,FALSE),"")</f>
        <v/>
      </c>
      <c r="E105" s="20" t="n"/>
      <c r="G105" s="21" t="n">
        <v>46339</v>
      </c>
      <c r="H105" s="22" t="inlineStr">
        <is>
          <t>Fine Arts</t>
        </is>
      </c>
      <c r="I105" s="23" t="n">
        <v>2.5</v>
      </c>
      <c r="J105" s="24" t="inlineStr">
        <is>
          <t>Intro to watercolor</t>
        </is>
      </c>
      <c r="K105" s="25">
        <f>IF($G105="","",$G105-WEEKDAY($G105,3))</f>
        <v/>
      </c>
    </row>
    <row r="106" ht="18" customHeight="1">
      <c r="A106" s="18">
        <f>IF($A105="","",IF(WORKDAY($A105,1)&gt;$C$7,"",WORKDAY($A105,1)))</f>
        <v/>
      </c>
      <c r="B106" s="19">
        <f>IF($A106="","",TEXT($A106,"ddd"))</f>
        <v/>
      </c>
      <c r="C106" s="6" t="inlineStr">
        <is>
          <t>S</t>
        </is>
      </c>
      <c r="D106" s="13">
        <f>IFERROR(VLOOKUP($C106,$G$6:$I$12,3,FALSE),"")</f>
        <v/>
      </c>
      <c r="E106" s="20" t="inlineStr">
        <is>
          <t>Head cold</t>
        </is>
      </c>
      <c r="G106" s="21" t="n">
        <v>46339</v>
      </c>
      <c r="H106" s="22" t="inlineStr">
        <is>
          <t>Social Studies</t>
        </is>
      </c>
      <c r="I106" s="23" t="n">
        <v>4.5</v>
      </c>
      <c r="J106" s="24" t="inlineStr">
        <is>
          <t>The Middle Ages in Europe</t>
        </is>
      </c>
      <c r="K106" s="25">
        <f>IF($G106="","",$G106-WEEKDAY($G106,3))</f>
        <v/>
      </c>
    </row>
    <row r="107" ht="18" customHeight="1">
      <c r="A107" s="18">
        <f>IF($A106="","",IF(WORKDAY($A106,1)&gt;$C$7,"",WORKDAY($A106,1)))</f>
        <v/>
      </c>
      <c r="B107" s="19">
        <f>IF($A107="","",TEXT($A107,"ddd"))</f>
        <v/>
      </c>
      <c r="C107" s="6" t="inlineStr">
        <is>
          <t>P</t>
        </is>
      </c>
      <c r="D107" s="13">
        <f>IFERROR(VLOOKUP($C107,$G$6:$I$12,3,FALSE),"")</f>
        <v/>
      </c>
      <c r="E107" s="20" t="n"/>
      <c r="G107" s="21" t="n">
        <v>46346</v>
      </c>
      <c r="H107" s="22" t="inlineStr">
        <is>
          <t>Mathematics</t>
        </is>
      </c>
      <c r="I107" s="23" t="n">
        <v>3.5</v>
      </c>
      <c r="J107" s="24" t="inlineStr">
        <is>
          <t>Intro to exponents</t>
        </is>
      </c>
      <c r="K107" s="25">
        <f>IF($G107="","",$G107-WEEKDAY($G107,3))</f>
        <v/>
      </c>
    </row>
    <row r="108" ht="18" customHeight="1">
      <c r="A108" s="18">
        <f>IF($A107="","",IF(WORKDAY($A107,1)&gt;$C$7,"",WORKDAY($A107,1)))</f>
        <v/>
      </c>
      <c r="B108" s="19">
        <f>IF($A108="","",TEXT($A108,"ddd"))</f>
        <v/>
      </c>
      <c r="C108" s="6" t="inlineStr">
        <is>
          <t>P</t>
        </is>
      </c>
      <c r="D108" s="13">
        <f>IFERROR(VLOOKUP($C108,$G$6:$I$12,3,FALSE),"")</f>
        <v/>
      </c>
      <c r="E108" s="20" t="n"/>
      <c r="G108" s="21" t="n">
        <v>46346</v>
      </c>
      <c r="H108" s="22" t="inlineStr">
        <is>
          <t>Science</t>
        </is>
      </c>
      <c r="I108" s="23" t="n">
        <v>5.5</v>
      </c>
      <c r="J108" s="24" t="inlineStr">
        <is>
          <t>Photosynthesis basics</t>
        </is>
      </c>
      <c r="K108" s="25">
        <f>IF($G108="","",$G108-WEEKDAY($G108,3))</f>
        <v/>
      </c>
    </row>
    <row r="109" ht="18" customHeight="1">
      <c r="A109" s="18">
        <f>IF($A108="","",IF(WORKDAY($A108,1)&gt;$C$7,"",WORKDAY($A108,1)))</f>
        <v/>
      </c>
      <c r="B109" s="19">
        <f>IF($A109="","",TEXT($A109,"ddd"))</f>
        <v/>
      </c>
      <c r="C109" s="6" t="inlineStr">
        <is>
          <t>P</t>
        </is>
      </c>
      <c r="D109" s="13">
        <f>IFERROR(VLOOKUP($C109,$G$6:$I$12,3,FALSE),"")</f>
        <v/>
      </c>
      <c r="E109" s="20" t="n"/>
      <c r="G109" s="21" t="n">
        <v>46346</v>
      </c>
      <c r="H109" s="22" t="inlineStr">
        <is>
          <t>English</t>
        </is>
      </c>
      <c r="I109" s="23" t="n">
        <v>4.5</v>
      </c>
      <c r="J109" s="24" t="inlineStr">
        <is>
          <t>Poetry: reading aloud and discussion</t>
        </is>
      </c>
      <c r="K109" s="25">
        <f>IF($G109="","",$G109-WEEKDAY($G109,3))</f>
        <v/>
      </c>
    </row>
    <row r="110" ht="18" customHeight="1">
      <c r="A110" s="18">
        <f>IF($A109="","",IF(WORKDAY($A109,1)&gt;$C$7,"",WORKDAY($A109,1)))</f>
        <v/>
      </c>
      <c r="B110" s="19">
        <f>IF($A110="","",TEXT($A110,"ddd"))</f>
        <v/>
      </c>
      <c r="C110" s="6" t="inlineStr">
        <is>
          <t>P</t>
        </is>
      </c>
      <c r="D110" s="13">
        <f>IFERROR(VLOOKUP($C110,$G$6:$I$12,3,FALSE),"")</f>
        <v/>
      </c>
      <c r="E110" s="20" t="n"/>
      <c r="G110" s="21" t="n">
        <v>46346</v>
      </c>
      <c r="H110" s="22" t="inlineStr">
        <is>
          <t>World Language</t>
        </is>
      </c>
      <c r="I110" s="23" t="n">
        <v>4.5</v>
      </c>
      <c r="J110" s="24" t="inlineStr">
        <is>
          <t>Basic sentence structure</t>
        </is>
      </c>
      <c r="K110" s="25">
        <f>IF($G110="","",$G110-WEEKDAY($G110,3))</f>
        <v/>
      </c>
    </row>
    <row r="111" ht="18" customHeight="1">
      <c r="A111" s="18">
        <f>IF($A110="","",IF(WORKDAY($A110,1)&gt;$C$7,"",WORKDAY($A110,1)))</f>
        <v/>
      </c>
      <c r="B111" s="19">
        <f>IF($A111="","",TEXT($A111,"ddd"))</f>
        <v/>
      </c>
      <c r="C111" s="6" t="inlineStr">
        <is>
          <t>P</t>
        </is>
      </c>
      <c r="D111" s="13">
        <f>IFERROR(VLOOKUP($C111,$G$6:$I$12,3,FALSE),"")</f>
        <v/>
      </c>
      <c r="E111" s="20" t="n"/>
      <c r="G111" s="21" t="n">
        <v>46346</v>
      </c>
      <c r="H111" s="22" t="inlineStr">
        <is>
          <t>Fine Arts</t>
        </is>
      </c>
      <c r="I111" s="23" t="n">
        <v>3</v>
      </c>
      <c r="J111" s="24" t="inlineStr">
        <is>
          <t>Perspective drawing basics</t>
        </is>
      </c>
      <c r="K111" s="25">
        <f>IF($G111="","",$G111-WEEKDAY($G111,3))</f>
        <v/>
      </c>
    </row>
    <row r="112" ht="18" customHeight="1">
      <c r="A112" s="18">
        <f>IF($A111="","",IF(WORKDAY($A111,1)&gt;$C$7,"",WORKDAY($A111,1)))</f>
        <v/>
      </c>
      <c r="B112" s="19">
        <f>IF($A112="","",TEXT($A112,"ddd"))</f>
        <v/>
      </c>
      <c r="C112" s="6" t="inlineStr">
        <is>
          <t>P</t>
        </is>
      </c>
      <c r="D112" s="13">
        <f>IFERROR(VLOOKUP($C112,$G$6:$I$12,3,FALSE),"")</f>
        <v/>
      </c>
      <c r="E112" s="20" t="n"/>
      <c r="G112" s="21" t="n">
        <v>46346</v>
      </c>
      <c r="H112" s="22" t="inlineStr">
        <is>
          <t>Social Studies</t>
        </is>
      </c>
      <c r="I112" s="23" t="n">
        <v>3.5</v>
      </c>
      <c r="J112" s="24" t="inlineStr">
        <is>
          <t>The Renaissance: art and ideas</t>
        </is>
      </c>
      <c r="K112" s="25">
        <f>IF($G112="","",$G112-WEEKDAY($G112,3))</f>
        <v/>
      </c>
    </row>
    <row r="113" ht="18" customHeight="1">
      <c r="A113" s="18">
        <f>IF($A112="","",IF(WORKDAY($A112,1)&gt;$C$7,"",WORKDAY($A112,1)))</f>
        <v/>
      </c>
      <c r="B113" s="19">
        <f>IF($A113="","",TEXT($A113,"ddd"))</f>
        <v/>
      </c>
      <c r="C113" s="6" t="inlineStr">
        <is>
          <t>P</t>
        </is>
      </c>
      <c r="D113" s="13">
        <f>IFERROR(VLOOKUP($C113,$G$6:$I$12,3,FALSE),"")</f>
        <v/>
      </c>
      <c r="E113" s="20" t="n"/>
      <c r="G113" s="21" t="n">
        <v>46360</v>
      </c>
      <c r="H113" s="22" t="inlineStr">
        <is>
          <t>Mathematics</t>
        </is>
      </c>
      <c r="I113" s="23" t="n">
        <v>3.5</v>
      </c>
      <c r="J113" s="24" t="inlineStr">
        <is>
          <t>Review: order of operations</t>
        </is>
      </c>
      <c r="K113" s="25">
        <f>IF($G113="","",$G113-WEEKDAY($G113,3))</f>
        <v/>
      </c>
    </row>
    <row r="114" ht="18" customHeight="1">
      <c r="A114" s="18">
        <f>IF($A113="","",IF(WORKDAY($A113,1)&gt;$C$7,"",WORKDAY($A113,1)))</f>
        <v/>
      </c>
      <c r="B114" s="19">
        <f>IF($A114="","",TEXT($A114,"ddd"))</f>
        <v/>
      </c>
      <c r="C114" s="6" t="inlineStr">
        <is>
          <t>P</t>
        </is>
      </c>
      <c r="D114" s="13">
        <f>IFERROR(VLOOKUP($C114,$G$6:$I$12,3,FALSE),"")</f>
        <v/>
      </c>
      <c r="E114" s="20" t="n"/>
      <c r="G114" s="21" t="n">
        <v>46360</v>
      </c>
      <c r="H114" s="22" t="inlineStr">
        <is>
          <t>Science</t>
        </is>
      </c>
      <c r="I114" s="23" t="n">
        <v>4</v>
      </c>
      <c r="J114" s="24" t="inlineStr">
        <is>
          <t>Review: the parts of a cell</t>
        </is>
      </c>
      <c r="K114" s="25">
        <f>IF($G114="","",$G114-WEEKDAY($G114,3))</f>
        <v/>
      </c>
    </row>
    <row r="115" ht="18" customHeight="1">
      <c r="A115" s="18">
        <f>IF($A114="","",IF(WORKDAY($A114,1)&gt;$C$7,"",WORKDAY($A114,1)))</f>
        <v/>
      </c>
      <c r="B115" s="19">
        <f>IF($A115="","",TEXT($A115,"ddd"))</f>
        <v/>
      </c>
      <c r="C115" s="6" t="inlineStr">
        <is>
          <t>P</t>
        </is>
      </c>
      <c r="D115" s="13">
        <f>IFERROR(VLOOKUP($C115,$G$6:$I$12,3,FALSE),"")</f>
        <v/>
      </c>
      <c r="E115" s="20" t="n"/>
      <c r="G115" s="21" t="n">
        <v>46360</v>
      </c>
      <c r="H115" s="22" t="inlineStr">
        <is>
          <t>English</t>
        </is>
      </c>
      <c r="I115" s="23" t="n">
        <v>2.5</v>
      </c>
      <c r="J115" s="24" t="inlineStr">
        <is>
          <t>Peer review workshop</t>
        </is>
      </c>
      <c r="K115" s="25">
        <f>IF($G115="","",$G115-WEEKDAY($G115,3))</f>
        <v/>
      </c>
    </row>
    <row r="116" ht="18" customHeight="1">
      <c r="A116" s="18">
        <f>IF($A115="","",IF(WORKDAY($A115,1)&gt;$C$7,"",WORKDAY($A115,1)))</f>
        <v/>
      </c>
      <c r="B116" s="19">
        <f>IF($A116="","",TEXT($A116,"ddd"))</f>
        <v/>
      </c>
      <c r="C116" s="6" t="inlineStr">
        <is>
          <t>P</t>
        </is>
      </c>
      <c r="D116" s="13">
        <f>IFERROR(VLOOKUP($C116,$G$6:$I$12,3,FALSE),"")</f>
        <v/>
      </c>
      <c r="E116" s="20" t="n"/>
      <c r="G116" s="21" t="n">
        <v>46360</v>
      </c>
      <c r="H116" s="22" t="inlineStr">
        <is>
          <t>World Language</t>
        </is>
      </c>
      <c r="I116" s="23" t="n">
        <v>3.5</v>
      </c>
      <c r="J116" s="24" t="inlineStr">
        <is>
          <t>Review: common verbs</t>
        </is>
      </c>
      <c r="K116" s="25">
        <f>IF($G116="","",$G116-WEEKDAY($G116,3))</f>
        <v/>
      </c>
    </row>
    <row r="117" ht="18" customHeight="1">
      <c r="A117" s="18">
        <f>IF($A116="","",IF(WORKDAY($A116,1)&gt;$C$7,"",WORKDAY($A116,1)))</f>
        <v/>
      </c>
      <c r="B117" s="19">
        <f>IF($A117="","",TEXT($A117,"ddd"))</f>
        <v/>
      </c>
      <c r="C117" s="6" t="inlineStr">
        <is>
          <t>P</t>
        </is>
      </c>
      <c r="D117" s="13">
        <f>IFERROR(VLOOKUP($C117,$G$6:$I$12,3,FALSE),"")</f>
        <v/>
      </c>
      <c r="E117" s="20" t="n"/>
      <c r="G117" s="21" t="n">
        <v>46360</v>
      </c>
      <c r="H117" s="22" t="inlineStr">
        <is>
          <t>Fine Arts</t>
        </is>
      </c>
      <c r="I117" s="23" t="n">
        <v>3</v>
      </c>
      <c r="J117" s="24" t="inlineStr">
        <is>
          <t>Critique and reflection</t>
        </is>
      </c>
      <c r="K117" s="25">
        <f>IF($G117="","",$G117-WEEKDAY($G117,3))</f>
        <v/>
      </c>
    </row>
    <row r="118" ht="18" customHeight="1">
      <c r="A118" s="18">
        <f>IF($A117="","",IF(WORKDAY($A117,1)&gt;$C$7,"",WORKDAY($A117,1)))</f>
        <v/>
      </c>
      <c r="B118" s="19">
        <f>IF($A118="","",TEXT($A118,"ddd"))</f>
        <v/>
      </c>
      <c r="C118" s="6" t="inlineStr">
        <is>
          <t>P</t>
        </is>
      </c>
      <c r="D118" s="13">
        <f>IFERROR(VLOOKUP($C118,$G$6:$I$12,3,FALSE),"")</f>
        <v/>
      </c>
      <c r="E118" s="20" t="n"/>
      <c r="G118" s="21" t="n">
        <v>46360</v>
      </c>
      <c r="H118" s="22" t="inlineStr">
        <is>
          <t>Social Studies</t>
        </is>
      </c>
      <c r="I118" s="23" t="n">
        <v>2.5</v>
      </c>
      <c r="J118" s="24" t="inlineStr">
        <is>
          <t>Review: timeline project</t>
        </is>
      </c>
      <c r="K118" s="25">
        <f>IF($G118="","",$G118-WEEKDAY($G118,3))</f>
        <v/>
      </c>
    </row>
    <row r="119" ht="18" customHeight="1">
      <c r="A119" s="18">
        <f>IF($A118="","",IF(WORKDAY($A118,1)&gt;$C$7,"",WORKDAY($A118,1)))</f>
        <v/>
      </c>
      <c r="B119" s="19">
        <f>IF($A119="","",TEXT($A119,"ddd"))</f>
        <v/>
      </c>
      <c r="C119" s="6" t="n"/>
      <c r="D119" s="13">
        <f>IFERROR(VLOOKUP($C119,$G$6:$I$12,3,FALSE),"")</f>
        <v/>
      </c>
      <c r="E119" s="20" t="n"/>
      <c r="G119" s="21" t="n">
        <v>46367</v>
      </c>
      <c r="H119" s="22" t="inlineStr">
        <is>
          <t>Mathematics</t>
        </is>
      </c>
      <c r="I119" s="23" t="n">
        <v>5</v>
      </c>
      <c r="J119" s="24" t="inlineStr">
        <is>
          <t>Solving multi-step equations</t>
        </is>
      </c>
      <c r="K119" s="25">
        <f>IF($G119="","",$G119-WEEKDAY($G119,3))</f>
        <v/>
      </c>
    </row>
    <row r="120" ht="18" customHeight="1">
      <c r="A120" s="18">
        <f>IF($A119="","",IF(WORKDAY($A119,1)&gt;$C$7,"",WORKDAY($A119,1)))</f>
        <v/>
      </c>
      <c r="B120" s="19">
        <f>IF($A120="","",TEXT($A120,"ddd"))</f>
        <v/>
      </c>
      <c r="C120" s="6" t="n"/>
      <c r="D120" s="13">
        <f>IFERROR(VLOOKUP($C120,$G$6:$I$12,3,FALSE),"")</f>
        <v/>
      </c>
      <c r="E120" s="20" t="n"/>
      <c r="G120" s="21" t="n">
        <v>46367</v>
      </c>
      <c r="H120" s="22" t="inlineStr">
        <is>
          <t>Science</t>
        </is>
      </c>
      <c r="I120" s="23" t="n">
        <v>5</v>
      </c>
      <c r="J120" s="24" t="inlineStr">
        <is>
          <t>Intro to the scientific method</t>
        </is>
      </c>
      <c r="K120" s="25">
        <f>IF($G120="","",$G120-WEEKDAY($G120,3))</f>
        <v/>
      </c>
    </row>
    <row r="121" ht="18" customHeight="1">
      <c r="A121" s="18">
        <f>IF($A120="","",IF(WORKDAY($A120,1)&gt;$C$7,"",WORKDAY($A120,1)))</f>
        <v/>
      </c>
      <c r="B121" s="19">
        <f>IF($A121="","",TEXT($A121,"ddd"))</f>
        <v/>
      </c>
      <c r="C121" s="6" t="n"/>
      <c r="D121" s="13">
        <f>IFERROR(VLOOKUP($C121,$G$6:$I$12,3,FALSE),"")</f>
        <v/>
      </c>
      <c r="E121" s="20" t="n"/>
      <c r="G121" s="21" t="n">
        <v>46367</v>
      </c>
      <c r="H121" s="22" t="inlineStr">
        <is>
          <t>English</t>
        </is>
      </c>
      <c r="I121" s="23" t="n">
        <v>4</v>
      </c>
      <c r="J121" s="24" t="inlineStr">
        <is>
          <t>Elements of a short story</t>
        </is>
      </c>
      <c r="K121" s="25">
        <f>IF($G121="","",$G121-WEEKDAY($G121,3))</f>
        <v/>
      </c>
    </row>
    <row r="122" ht="18" customHeight="1">
      <c r="A122" s="18">
        <f>IF($A121="","",IF(WORKDAY($A121,1)&gt;$C$7,"",WORKDAY($A121,1)))</f>
        <v/>
      </c>
      <c r="B122" s="19">
        <f>IF($A122="","",TEXT($A122,"ddd"))</f>
        <v/>
      </c>
      <c r="C122" s="6" t="n"/>
      <c r="D122" s="13">
        <f>IFERROR(VLOOKUP($C122,$G$6:$I$12,3,FALSE),"")</f>
        <v/>
      </c>
      <c r="E122" s="20" t="n"/>
      <c r="G122" s="21" t="n">
        <v>46367</v>
      </c>
      <c r="H122" s="22" t="inlineStr">
        <is>
          <t>World Language</t>
        </is>
      </c>
      <c r="I122" s="23" t="n">
        <v>4.5</v>
      </c>
      <c r="J122" s="24" t="inlineStr">
        <is>
          <t>Greetings and introductions</t>
        </is>
      </c>
      <c r="K122" s="25">
        <f>IF($G122="","",$G122-WEEKDAY($G122,3))</f>
        <v/>
      </c>
    </row>
    <row r="123" ht="18" customHeight="1">
      <c r="A123" s="18">
        <f>IF($A122="","",IF(WORKDAY($A122,1)&gt;$C$7,"",WORKDAY($A122,1)))</f>
        <v/>
      </c>
      <c r="B123" s="19">
        <f>IF($A123="","",TEXT($A123,"ddd"))</f>
        <v/>
      </c>
      <c r="C123" s="6" t="n"/>
      <c r="D123" s="13">
        <f>IFERROR(VLOOKUP($C123,$G$6:$I$12,3,FALSE),"")</f>
        <v/>
      </c>
      <c r="E123" s="20" t="n"/>
      <c r="G123" s="21" t="n">
        <v>46367</v>
      </c>
      <c r="H123" s="22" t="inlineStr">
        <is>
          <t>Fine Arts</t>
        </is>
      </c>
      <c r="I123" s="23" t="n">
        <v>3.5</v>
      </c>
      <c r="J123" s="24" t="inlineStr">
        <is>
          <t>Line, shape, and form basics</t>
        </is>
      </c>
      <c r="K123" s="25">
        <f>IF($G123="","",$G123-WEEKDAY($G123,3))</f>
        <v/>
      </c>
    </row>
    <row r="124" ht="18" customHeight="1">
      <c r="A124" s="18">
        <f>IF($A123="","",IF(WORKDAY($A123,1)&gt;$C$7,"",WORKDAY($A123,1)))</f>
        <v/>
      </c>
      <c r="B124" s="19">
        <f>IF($A124="","",TEXT($A124,"ddd"))</f>
        <v/>
      </c>
      <c r="C124" s="6" t="n"/>
      <c r="D124" s="13">
        <f>IFERROR(VLOOKUP($C124,$G$6:$I$12,3,FALSE),"")</f>
        <v/>
      </c>
      <c r="E124" s="20" t="n"/>
      <c r="G124" s="21" t="n">
        <v>46367</v>
      </c>
      <c r="H124" s="22" t="inlineStr">
        <is>
          <t>Social Studies</t>
        </is>
      </c>
      <c r="I124" s="23" t="n">
        <v>2.5</v>
      </c>
      <c r="J124" s="24" t="inlineStr">
        <is>
          <t>Early river valley civilizations</t>
        </is>
      </c>
      <c r="K124" s="25">
        <f>IF($G124="","",$G124-WEEKDAY($G124,3))</f>
        <v/>
      </c>
    </row>
    <row r="125" ht="18" customHeight="1">
      <c r="A125" s="18">
        <f>IF($A124="","",IF(WORKDAY($A124,1)&gt;$C$7,"",WORKDAY($A124,1)))</f>
        <v/>
      </c>
      <c r="B125" s="19">
        <f>IF($A125="","",TEXT($A125,"ddd"))</f>
        <v/>
      </c>
      <c r="C125" s="6" t="n"/>
      <c r="D125" s="13">
        <f>IFERROR(VLOOKUP($C125,$G$6:$I$12,3,FALSE),"")</f>
        <v/>
      </c>
      <c r="E125" s="20" t="n"/>
      <c r="G125" s="21" t="n">
        <v>46374</v>
      </c>
      <c r="H125" s="22" t="inlineStr">
        <is>
          <t>Mathematics</t>
        </is>
      </c>
      <c r="I125" s="23" t="n">
        <v>4</v>
      </c>
      <c r="J125" s="24" t="inlineStr">
        <is>
          <t>Graphing linear equations</t>
        </is>
      </c>
      <c r="K125" s="25">
        <f>IF($G125="","",$G125-WEEKDAY($G125,3))</f>
        <v/>
      </c>
    </row>
    <row r="126" ht="18" customHeight="1">
      <c r="A126" s="18">
        <f>IF($A125="","",IF(WORKDAY($A125,1)&gt;$C$7,"",WORKDAY($A125,1)))</f>
        <v/>
      </c>
      <c r="B126" s="19">
        <f>IF($A126="","",TEXT($A126,"ddd"))</f>
        <v/>
      </c>
      <c r="C126" s="6" t="n"/>
      <c r="D126" s="13">
        <f>IFERROR(VLOOKUP($C126,$G$6:$I$12,3,FALSE),"")</f>
        <v/>
      </c>
      <c r="E126" s="20" t="n"/>
      <c r="G126" s="21" t="n">
        <v>46374</v>
      </c>
      <c r="H126" s="22" t="inlineStr">
        <is>
          <t>Science</t>
        </is>
      </c>
      <c r="I126" s="23" t="n">
        <v>5.5</v>
      </c>
      <c r="J126" s="24" t="inlineStr">
        <is>
          <t>Cell structure and function</t>
        </is>
      </c>
      <c r="K126" s="25">
        <f>IF($G126="","",$G126-WEEKDAY($G126,3))</f>
        <v/>
      </c>
    </row>
    <row r="127" ht="18" customHeight="1">
      <c r="A127" s="18">
        <f>IF($A126="","",IF(WORKDAY($A126,1)&gt;$C$7,"",WORKDAY($A126,1)))</f>
        <v/>
      </c>
      <c r="B127" s="19">
        <f>IF($A127="","",TEXT($A127,"ddd"))</f>
        <v/>
      </c>
      <c r="C127" s="6" t="n"/>
      <c r="D127" s="13">
        <f>IFERROR(VLOOKUP($C127,$G$6:$I$12,3,FALSE),"")</f>
        <v/>
      </c>
      <c r="E127" s="20" t="n"/>
      <c r="G127" s="21" t="n">
        <v>46374</v>
      </c>
      <c r="H127" s="22" t="inlineStr">
        <is>
          <t>English</t>
        </is>
      </c>
      <c r="I127" s="23" t="n">
        <v>5</v>
      </c>
      <c r="J127" s="24" t="inlineStr">
        <is>
          <t>Vocabulary in context, unit 2</t>
        </is>
      </c>
      <c r="K127" s="25">
        <f>IF($G127="","",$G127-WEEKDAY($G127,3))</f>
        <v/>
      </c>
    </row>
    <row r="128" ht="18" customHeight="1">
      <c r="A128" s="18">
        <f>IF($A127="","",IF(WORKDAY($A127,1)&gt;$C$7,"",WORKDAY($A127,1)))</f>
        <v/>
      </c>
      <c r="B128" s="19">
        <f>IF($A128="","",TEXT($A128,"ddd"))</f>
        <v/>
      </c>
      <c r="C128" s="6" t="n"/>
      <c r="D128" s="13">
        <f>IFERROR(VLOOKUP($C128,$G$6:$I$12,3,FALSE),"")</f>
        <v/>
      </c>
      <c r="E128" s="20" t="n"/>
      <c r="G128" s="21" t="n">
        <v>46374</v>
      </c>
      <c r="H128" s="22" t="inlineStr">
        <is>
          <t>World Language</t>
        </is>
      </c>
      <c r="I128" s="23" t="n">
        <v>5</v>
      </c>
      <c r="J128" s="24" t="inlineStr">
        <is>
          <t>Numbers and dates</t>
        </is>
      </c>
      <c r="K128" s="25">
        <f>IF($G128="","",$G128-WEEKDAY($G128,3))</f>
        <v/>
      </c>
    </row>
    <row r="129" ht="18" customHeight="1">
      <c r="A129" s="18">
        <f>IF($A128="","",IF(WORKDAY($A128,1)&gt;$C$7,"",WORKDAY($A128,1)))</f>
        <v/>
      </c>
      <c r="B129" s="19">
        <f>IF($A129="","",TEXT($A129,"ddd"))</f>
        <v/>
      </c>
      <c r="C129" s="6" t="n"/>
      <c r="D129" s="13">
        <f>IFERROR(VLOOKUP($C129,$G$6:$I$12,3,FALSE),"")</f>
        <v/>
      </c>
      <c r="E129" s="20" t="n"/>
      <c r="G129" s="21" t="n">
        <v>46374</v>
      </c>
      <c r="H129" s="22" t="inlineStr">
        <is>
          <t>Fine Arts</t>
        </is>
      </c>
      <c r="I129" s="23" t="n">
        <v>3.5</v>
      </c>
      <c r="J129" s="24" t="inlineStr">
        <is>
          <t>Shading techniques with pencil</t>
        </is>
      </c>
      <c r="K129" s="25">
        <f>IF($G129="","",$G129-WEEKDAY($G129,3))</f>
        <v/>
      </c>
    </row>
    <row r="130" ht="18" customHeight="1">
      <c r="A130" s="18">
        <f>IF($A129="","",IF(WORKDAY($A129,1)&gt;$C$7,"",WORKDAY($A129,1)))</f>
        <v/>
      </c>
      <c r="B130" s="19">
        <f>IF($A130="","",TEXT($A130,"ddd"))</f>
        <v/>
      </c>
      <c r="C130" s="6" t="n"/>
      <c r="D130" s="13">
        <f>IFERROR(VLOOKUP($C130,$G$6:$I$12,3,FALSE),"")</f>
        <v/>
      </c>
      <c r="E130" s="20" t="n"/>
      <c r="G130" s="21" t="n">
        <v>46374</v>
      </c>
      <c r="H130" s="22" t="inlineStr">
        <is>
          <t>Social Studies</t>
        </is>
      </c>
      <c r="I130" s="23" t="n">
        <v>3</v>
      </c>
      <c r="J130" s="24" t="inlineStr">
        <is>
          <t>Ancient Greece: government and culture</t>
        </is>
      </c>
      <c r="K130" s="25">
        <f>IF($G130="","",$G130-WEEKDAY($G130,3))</f>
        <v/>
      </c>
    </row>
    <row r="131" ht="18" customHeight="1">
      <c r="A131" s="18">
        <f>IF($A130="","",IF(WORKDAY($A130,1)&gt;$C$7,"",WORKDAY($A130,1)))</f>
        <v/>
      </c>
      <c r="B131" s="19">
        <f>IF($A131="","",TEXT($A131,"ddd"))</f>
        <v/>
      </c>
      <c r="C131" s="6" t="n"/>
      <c r="D131" s="13">
        <f>IFERROR(VLOOKUP($C131,$G$6:$I$12,3,FALSE),"")</f>
        <v/>
      </c>
      <c r="E131" s="20" t="n"/>
      <c r="G131" s="21" t="n"/>
      <c r="H131" s="22" t="n"/>
      <c r="I131" s="23" t="n"/>
      <c r="J131" s="24" t="n"/>
      <c r="K131" s="25">
        <f>IF($G131="","",$G131-WEEKDAY($G131,3))</f>
        <v/>
      </c>
    </row>
    <row r="132" ht="18" customHeight="1">
      <c r="A132" s="18">
        <f>IF($A131="","",IF(WORKDAY($A131,1)&gt;$C$7,"",WORKDAY($A131,1)))</f>
        <v/>
      </c>
      <c r="B132" s="19">
        <f>IF($A132="","",TEXT($A132,"ddd"))</f>
        <v/>
      </c>
      <c r="C132" s="6" t="n"/>
      <c r="D132" s="13">
        <f>IFERROR(VLOOKUP($C132,$G$6:$I$12,3,FALSE),"")</f>
        <v/>
      </c>
      <c r="E132" s="20" t="n"/>
      <c r="G132" s="21" t="n"/>
      <c r="H132" s="22" t="n"/>
      <c r="I132" s="23" t="n"/>
      <c r="J132" s="24" t="n"/>
      <c r="K132" s="25">
        <f>IF($G132="","",$G132-WEEKDAY($G132,3))</f>
        <v/>
      </c>
    </row>
    <row r="133" ht="18" customHeight="1">
      <c r="A133" s="18">
        <f>IF($A132="","",IF(WORKDAY($A132,1)&gt;$C$7,"",WORKDAY($A132,1)))</f>
        <v/>
      </c>
      <c r="B133" s="19">
        <f>IF($A133="","",TEXT($A133,"ddd"))</f>
        <v/>
      </c>
      <c r="C133" s="6" t="n"/>
      <c r="D133" s="13">
        <f>IFERROR(VLOOKUP($C133,$G$6:$I$12,3,FALSE),"")</f>
        <v/>
      </c>
      <c r="E133" s="20" t="n"/>
      <c r="G133" s="21" t="n"/>
      <c r="H133" s="22" t="n"/>
      <c r="I133" s="23" t="n"/>
      <c r="J133" s="24" t="n"/>
      <c r="K133" s="25">
        <f>IF($G133="","",$G133-WEEKDAY($G133,3))</f>
        <v/>
      </c>
    </row>
    <row r="134" ht="18" customHeight="1">
      <c r="A134" s="18">
        <f>IF($A133="","",IF(WORKDAY($A133,1)&gt;$C$7,"",WORKDAY($A133,1)))</f>
        <v/>
      </c>
      <c r="B134" s="19">
        <f>IF($A134="","",TEXT($A134,"ddd"))</f>
        <v/>
      </c>
      <c r="C134" s="6" t="n"/>
      <c r="D134" s="13">
        <f>IFERROR(VLOOKUP($C134,$G$6:$I$12,3,FALSE),"")</f>
        <v/>
      </c>
      <c r="E134" s="20" t="n"/>
      <c r="G134" s="21" t="n"/>
      <c r="H134" s="22" t="n"/>
      <c r="I134" s="23" t="n"/>
      <c r="J134" s="24" t="n"/>
      <c r="K134" s="25">
        <f>IF($G134="","",$G134-WEEKDAY($G134,3))</f>
        <v/>
      </c>
    </row>
    <row r="135" ht="18" customHeight="1">
      <c r="A135" s="18">
        <f>IF($A134="","",IF(WORKDAY($A134,1)&gt;$C$7,"",WORKDAY($A134,1)))</f>
        <v/>
      </c>
      <c r="B135" s="19">
        <f>IF($A135="","",TEXT($A135,"ddd"))</f>
        <v/>
      </c>
      <c r="C135" s="6" t="n"/>
      <c r="D135" s="13">
        <f>IFERROR(VLOOKUP($C135,$G$6:$I$12,3,FALSE),"")</f>
        <v/>
      </c>
      <c r="E135" s="20" t="n"/>
      <c r="G135" s="21" t="n"/>
      <c r="H135" s="22" t="n"/>
      <c r="I135" s="23" t="n"/>
      <c r="J135" s="24" t="n"/>
      <c r="K135" s="25">
        <f>IF($G135="","",$G135-WEEKDAY($G135,3))</f>
        <v/>
      </c>
    </row>
    <row r="136" ht="18" customHeight="1">
      <c r="A136" s="18">
        <f>IF($A135="","",IF(WORKDAY($A135,1)&gt;$C$7,"",WORKDAY($A135,1)))</f>
        <v/>
      </c>
      <c r="B136" s="19">
        <f>IF($A136="","",TEXT($A136,"ddd"))</f>
        <v/>
      </c>
      <c r="C136" s="6" t="n"/>
      <c r="D136" s="13">
        <f>IFERROR(VLOOKUP($C136,$G$6:$I$12,3,FALSE),"")</f>
        <v/>
      </c>
      <c r="E136" s="20" t="n"/>
      <c r="G136" s="21" t="n"/>
      <c r="H136" s="22" t="n"/>
      <c r="I136" s="23" t="n"/>
      <c r="J136" s="24" t="n"/>
      <c r="K136" s="25">
        <f>IF($G136="","",$G136-WEEKDAY($G136,3))</f>
        <v/>
      </c>
    </row>
    <row r="137" ht="18" customHeight="1">
      <c r="A137" s="18">
        <f>IF($A136="","",IF(WORKDAY($A136,1)&gt;$C$7,"",WORKDAY($A136,1)))</f>
        <v/>
      </c>
      <c r="B137" s="19">
        <f>IF($A137="","",TEXT($A137,"ddd"))</f>
        <v/>
      </c>
      <c r="C137" s="6" t="n"/>
      <c r="D137" s="13">
        <f>IFERROR(VLOOKUP($C137,$G$6:$I$12,3,FALSE),"")</f>
        <v/>
      </c>
      <c r="E137" s="20" t="n"/>
      <c r="G137" s="21" t="n"/>
      <c r="H137" s="22" t="n"/>
      <c r="I137" s="23" t="n"/>
      <c r="J137" s="24" t="n"/>
      <c r="K137" s="25">
        <f>IF($G137="","",$G137-WEEKDAY($G137,3))</f>
        <v/>
      </c>
    </row>
    <row r="138" ht="18" customHeight="1">
      <c r="A138" s="18">
        <f>IF($A137="","",IF(WORKDAY($A137,1)&gt;$C$7,"",WORKDAY($A137,1)))</f>
        <v/>
      </c>
      <c r="B138" s="19">
        <f>IF($A138="","",TEXT($A138,"ddd"))</f>
        <v/>
      </c>
      <c r="C138" s="6" t="n"/>
      <c r="D138" s="13">
        <f>IFERROR(VLOOKUP($C138,$G$6:$I$12,3,FALSE),"")</f>
        <v/>
      </c>
      <c r="E138" s="20" t="n"/>
      <c r="G138" s="21" t="n"/>
      <c r="H138" s="22" t="n"/>
      <c r="I138" s="23" t="n"/>
      <c r="J138" s="24" t="n"/>
      <c r="K138" s="25">
        <f>IF($G138="","",$G138-WEEKDAY($G138,3))</f>
        <v/>
      </c>
    </row>
    <row r="139" ht="18" customHeight="1">
      <c r="A139" s="18">
        <f>IF($A138="","",IF(WORKDAY($A138,1)&gt;$C$7,"",WORKDAY($A138,1)))</f>
        <v/>
      </c>
      <c r="B139" s="19">
        <f>IF($A139="","",TEXT($A139,"ddd"))</f>
        <v/>
      </c>
      <c r="C139" s="6" t="n"/>
      <c r="D139" s="13">
        <f>IFERROR(VLOOKUP($C139,$G$6:$I$12,3,FALSE),"")</f>
        <v/>
      </c>
      <c r="E139" s="20" t="n"/>
      <c r="G139" s="21" t="n"/>
      <c r="H139" s="22" t="n"/>
      <c r="I139" s="23" t="n"/>
      <c r="J139" s="24" t="n"/>
      <c r="K139" s="25">
        <f>IF($G139="","",$G139-WEEKDAY($G139,3))</f>
        <v/>
      </c>
    </row>
    <row r="140" ht="18" customHeight="1">
      <c r="A140" s="18">
        <f>IF($A139="","",IF(WORKDAY($A139,1)&gt;$C$7,"",WORKDAY($A139,1)))</f>
        <v/>
      </c>
      <c r="B140" s="19">
        <f>IF($A140="","",TEXT($A140,"ddd"))</f>
        <v/>
      </c>
      <c r="C140" s="6" t="n"/>
      <c r="D140" s="13">
        <f>IFERROR(VLOOKUP($C140,$G$6:$I$12,3,FALSE),"")</f>
        <v/>
      </c>
      <c r="E140" s="20" t="n"/>
      <c r="G140" s="21" t="n"/>
      <c r="H140" s="22" t="n"/>
      <c r="I140" s="23" t="n"/>
      <c r="J140" s="24" t="n"/>
      <c r="K140" s="25">
        <f>IF($G140="","",$G140-WEEKDAY($G140,3))</f>
        <v/>
      </c>
    </row>
    <row r="141" ht="18" customHeight="1">
      <c r="A141" s="18">
        <f>IF($A140="","",IF(WORKDAY($A140,1)&gt;$C$7,"",WORKDAY($A140,1)))</f>
        <v/>
      </c>
      <c r="B141" s="19">
        <f>IF($A141="","",TEXT($A141,"ddd"))</f>
        <v/>
      </c>
      <c r="C141" s="6" t="n"/>
      <c r="D141" s="13">
        <f>IFERROR(VLOOKUP($C141,$G$6:$I$12,3,FALSE),"")</f>
        <v/>
      </c>
      <c r="E141" s="20" t="n"/>
      <c r="G141" s="21" t="n"/>
      <c r="H141" s="22" t="n"/>
      <c r="I141" s="23" t="n"/>
      <c r="J141" s="24" t="n"/>
      <c r="K141" s="25">
        <f>IF($G141="","",$G141-WEEKDAY($G141,3))</f>
        <v/>
      </c>
    </row>
    <row r="142" ht="18" customHeight="1">
      <c r="A142" s="18">
        <f>IF($A141="","",IF(WORKDAY($A141,1)&gt;$C$7,"",WORKDAY($A141,1)))</f>
        <v/>
      </c>
      <c r="B142" s="19">
        <f>IF($A142="","",TEXT($A142,"ddd"))</f>
        <v/>
      </c>
      <c r="C142" s="6" t="n"/>
      <c r="D142" s="13">
        <f>IFERROR(VLOOKUP($C142,$G$6:$I$12,3,FALSE),"")</f>
        <v/>
      </c>
      <c r="E142" s="20" t="n"/>
      <c r="G142" s="21" t="n"/>
      <c r="H142" s="22" t="n"/>
      <c r="I142" s="23" t="n"/>
      <c r="J142" s="24" t="n"/>
      <c r="K142" s="25">
        <f>IF($G142="","",$G142-WEEKDAY($G142,3))</f>
        <v/>
      </c>
    </row>
    <row r="143" ht="18" customHeight="1">
      <c r="A143" s="18">
        <f>IF($A142="","",IF(WORKDAY($A142,1)&gt;$C$7,"",WORKDAY($A142,1)))</f>
        <v/>
      </c>
      <c r="B143" s="19">
        <f>IF($A143="","",TEXT($A143,"ddd"))</f>
        <v/>
      </c>
      <c r="C143" s="6" t="n"/>
      <c r="D143" s="13">
        <f>IFERROR(VLOOKUP($C143,$G$6:$I$12,3,FALSE),"")</f>
        <v/>
      </c>
      <c r="E143" s="20" t="n"/>
      <c r="G143" s="21" t="n"/>
      <c r="H143" s="22" t="n"/>
      <c r="I143" s="23" t="n"/>
      <c r="J143" s="24" t="n"/>
      <c r="K143" s="25">
        <f>IF($G143="","",$G143-WEEKDAY($G143,3))</f>
        <v/>
      </c>
    </row>
    <row r="144" ht="18" customHeight="1">
      <c r="A144" s="18">
        <f>IF($A143="","",IF(WORKDAY($A143,1)&gt;$C$7,"",WORKDAY($A143,1)))</f>
        <v/>
      </c>
      <c r="B144" s="19">
        <f>IF($A144="","",TEXT($A144,"ddd"))</f>
        <v/>
      </c>
      <c r="C144" s="6" t="n"/>
      <c r="D144" s="13">
        <f>IFERROR(VLOOKUP($C144,$G$6:$I$12,3,FALSE),"")</f>
        <v/>
      </c>
      <c r="E144" s="20" t="n"/>
      <c r="G144" s="21" t="n"/>
      <c r="H144" s="22" t="n"/>
      <c r="I144" s="23" t="n"/>
      <c r="J144" s="24" t="n"/>
      <c r="K144" s="25">
        <f>IF($G144="","",$G144-WEEKDAY($G144,3))</f>
        <v/>
      </c>
    </row>
    <row r="145" ht="18" customHeight="1">
      <c r="A145" s="18">
        <f>IF($A144="","",IF(WORKDAY($A144,1)&gt;$C$7,"",WORKDAY($A144,1)))</f>
        <v/>
      </c>
      <c r="B145" s="19">
        <f>IF($A145="","",TEXT($A145,"ddd"))</f>
        <v/>
      </c>
      <c r="C145" s="6" t="n"/>
      <c r="D145" s="13">
        <f>IFERROR(VLOOKUP($C145,$G$6:$I$12,3,FALSE),"")</f>
        <v/>
      </c>
      <c r="E145" s="20" t="n"/>
      <c r="G145" s="21" t="n"/>
      <c r="H145" s="22" t="n"/>
      <c r="I145" s="23" t="n"/>
      <c r="J145" s="24" t="n"/>
      <c r="K145" s="25">
        <f>IF($G145="","",$G145-WEEKDAY($G145,3))</f>
        <v/>
      </c>
    </row>
    <row r="146" ht="18" customHeight="1">
      <c r="A146" s="18">
        <f>IF($A145="","",IF(WORKDAY($A145,1)&gt;$C$7,"",WORKDAY($A145,1)))</f>
        <v/>
      </c>
      <c r="B146" s="19">
        <f>IF($A146="","",TEXT($A146,"ddd"))</f>
        <v/>
      </c>
      <c r="C146" s="6" t="n"/>
      <c r="D146" s="13">
        <f>IFERROR(VLOOKUP($C146,$G$6:$I$12,3,FALSE),"")</f>
        <v/>
      </c>
      <c r="E146" s="20" t="n"/>
      <c r="G146" s="21" t="n"/>
      <c r="H146" s="22" t="n"/>
      <c r="I146" s="23" t="n"/>
      <c r="J146" s="24" t="n"/>
      <c r="K146" s="25">
        <f>IF($G146="","",$G146-WEEKDAY($G146,3))</f>
        <v/>
      </c>
    </row>
    <row r="147" ht="18" customHeight="1">
      <c r="A147" s="18">
        <f>IF($A146="","",IF(WORKDAY($A146,1)&gt;$C$7,"",WORKDAY($A146,1)))</f>
        <v/>
      </c>
      <c r="B147" s="19">
        <f>IF($A147="","",TEXT($A147,"ddd"))</f>
        <v/>
      </c>
      <c r="C147" s="6" t="n"/>
      <c r="D147" s="13">
        <f>IFERROR(VLOOKUP($C147,$G$6:$I$12,3,FALSE),"")</f>
        <v/>
      </c>
      <c r="E147" s="20" t="n"/>
      <c r="G147" s="21" t="n"/>
      <c r="H147" s="22" t="n"/>
      <c r="I147" s="23" t="n"/>
      <c r="J147" s="24" t="n"/>
      <c r="K147" s="25">
        <f>IF($G147="","",$G147-WEEKDAY($G147,3))</f>
        <v/>
      </c>
    </row>
    <row r="148" ht="18" customHeight="1">
      <c r="A148" s="18">
        <f>IF($A147="","",IF(WORKDAY($A147,1)&gt;$C$7,"",WORKDAY($A147,1)))</f>
        <v/>
      </c>
      <c r="B148" s="19">
        <f>IF($A148="","",TEXT($A148,"ddd"))</f>
        <v/>
      </c>
      <c r="C148" s="6" t="n"/>
      <c r="D148" s="13">
        <f>IFERROR(VLOOKUP($C148,$G$6:$I$12,3,FALSE),"")</f>
        <v/>
      </c>
      <c r="E148" s="20" t="n"/>
      <c r="G148" s="21" t="n"/>
      <c r="H148" s="22" t="n"/>
      <c r="I148" s="23" t="n"/>
      <c r="J148" s="24" t="n"/>
      <c r="K148" s="25">
        <f>IF($G148="","",$G148-WEEKDAY($G148,3))</f>
        <v/>
      </c>
    </row>
    <row r="149" ht="18" customHeight="1">
      <c r="A149" s="18">
        <f>IF($A148="","",IF(WORKDAY($A148,1)&gt;$C$7,"",WORKDAY($A148,1)))</f>
        <v/>
      </c>
      <c r="B149" s="19">
        <f>IF($A149="","",TEXT($A149,"ddd"))</f>
        <v/>
      </c>
      <c r="C149" s="6" t="n"/>
      <c r="D149" s="13">
        <f>IFERROR(VLOOKUP($C149,$G$6:$I$12,3,FALSE),"")</f>
        <v/>
      </c>
      <c r="E149" s="20" t="n"/>
      <c r="G149" s="21" t="n"/>
      <c r="H149" s="22" t="n"/>
      <c r="I149" s="23" t="n"/>
      <c r="J149" s="24" t="n"/>
      <c r="K149" s="25">
        <f>IF($G149="","",$G149-WEEKDAY($G149,3))</f>
        <v/>
      </c>
    </row>
    <row r="150" ht="18" customHeight="1">
      <c r="A150" s="18">
        <f>IF($A149="","",IF(WORKDAY($A149,1)&gt;$C$7,"",WORKDAY($A149,1)))</f>
        <v/>
      </c>
      <c r="B150" s="19">
        <f>IF($A150="","",TEXT($A150,"ddd"))</f>
        <v/>
      </c>
      <c r="C150" s="6" t="n"/>
      <c r="D150" s="13">
        <f>IFERROR(VLOOKUP($C150,$G$6:$I$12,3,FALSE),"")</f>
        <v/>
      </c>
      <c r="E150" s="20" t="n"/>
      <c r="G150" s="21" t="n"/>
      <c r="H150" s="22" t="n"/>
      <c r="I150" s="23" t="n"/>
      <c r="J150" s="24" t="n"/>
      <c r="K150" s="25">
        <f>IF($G150="","",$G150-WEEKDAY($G150,3))</f>
        <v/>
      </c>
    </row>
    <row r="151" ht="18" customHeight="1">
      <c r="A151" s="18">
        <f>IF($A150="","",IF(WORKDAY($A150,1)&gt;$C$7,"",WORKDAY($A150,1)))</f>
        <v/>
      </c>
      <c r="B151" s="19">
        <f>IF($A151="","",TEXT($A151,"ddd"))</f>
        <v/>
      </c>
      <c r="C151" s="6" t="n"/>
      <c r="D151" s="13">
        <f>IFERROR(VLOOKUP($C151,$G$6:$I$12,3,FALSE),"")</f>
        <v/>
      </c>
      <c r="E151" s="20" t="n"/>
      <c r="G151" s="21" t="n"/>
      <c r="H151" s="22" t="n"/>
      <c r="I151" s="23" t="n"/>
      <c r="J151" s="24" t="n"/>
      <c r="K151" s="25">
        <f>IF($G151="","",$G151-WEEKDAY($G151,3))</f>
        <v/>
      </c>
    </row>
    <row r="152" ht="18" customHeight="1">
      <c r="A152" s="18">
        <f>IF($A151="","",IF(WORKDAY($A151,1)&gt;$C$7,"",WORKDAY($A151,1)))</f>
        <v/>
      </c>
      <c r="B152" s="19">
        <f>IF($A152="","",TEXT($A152,"ddd"))</f>
        <v/>
      </c>
      <c r="C152" s="6" t="n"/>
      <c r="D152" s="13">
        <f>IFERROR(VLOOKUP($C152,$G$6:$I$12,3,FALSE),"")</f>
        <v/>
      </c>
      <c r="E152" s="20" t="n"/>
      <c r="G152" s="21" t="n"/>
      <c r="H152" s="22" t="n"/>
      <c r="I152" s="23" t="n"/>
      <c r="J152" s="24" t="n"/>
      <c r="K152" s="25">
        <f>IF($G152="","",$G152-WEEKDAY($G152,3))</f>
        <v/>
      </c>
    </row>
    <row r="153" ht="18" customHeight="1">
      <c r="A153" s="18">
        <f>IF($A152="","",IF(WORKDAY($A152,1)&gt;$C$7,"",WORKDAY($A152,1)))</f>
        <v/>
      </c>
      <c r="B153" s="19">
        <f>IF($A153="","",TEXT($A153,"ddd"))</f>
        <v/>
      </c>
      <c r="C153" s="6" t="n"/>
      <c r="D153" s="13">
        <f>IFERROR(VLOOKUP($C153,$G$6:$I$12,3,FALSE),"")</f>
        <v/>
      </c>
      <c r="E153" s="20" t="n"/>
      <c r="G153" s="21" t="n"/>
      <c r="H153" s="22" t="n"/>
      <c r="I153" s="23" t="n"/>
      <c r="J153" s="24" t="n"/>
      <c r="K153" s="25">
        <f>IF($G153="","",$G153-WEEKDAY($G153,3))</f>
        <v/>
      </c>
    </row>
    <row r="154" ht="18" customHeight="1">
      <c r="A154" s="18">
        <f>IF($A153="","",IF(WORKDAY($A153,1)&gt;$C$7,"",WORKDAY($A153,1)))</f>
        <v/>
      </c>
      <c r="B154" s="19">
        <f>IF($A154="","",TEXT($A154,"ddd"))</f>
        <v/>
      </c>
      <c r="C154" s="6" t="n"/>
      <c r="D154" s="13">
        <f>IFERROR(VLOOKUP($C154,$G$6:$I$12,3,FALSE),"")</f>
        <v/>
      </c>
      <c r="E154" s="20" t="n"/>
      <c r="G154" s="21" t="n"/>
      <c r="H154" s="22" t="n"/>
      <c r="I154" s="23" t="n"/>
      <c r="J154" s="24" t="n"/>
      <c r="K154" s="25">
        <f>IF($G154="","",$G154-WEEKDAY($G154,3))</f>
        <v/>
      </c>
    </row>
    <row r="155" ht="18" customHeight="1">
      <c r="A155" s="18">
        <f>IF($A154="","",IF(WORKDAY($A154,1)&gt;$C$7,"",WORKDAY($A154,1)))</f>
        <v/>
      </c>
      <c r="B155" s="19">
        <f>IF($A155="","",TEXT($A155,"ddd"))</f>
        <v/>
      </c>
      <c r="C155" s="6" t="n"/>
      <c r="D155" s="13">
        <f>IFERROR(VLOOKUP($C155,$G$6:$I$12,3,FALSE),"")</f>
        <v/>
      </c>
      <c r="E155" s="20" t="n"/>
      <c r="G155" s="21" t="n"/>
      <c r="H155" s="22" t="n"/>
      <c r="I155" s="23" t="n"/>
      <c r="J155" s="24" t="n"/>
      <c r="K155" s="25">
        <f>IF($G155="","",$G155-WEEKDAY($G155,3))</f>
        <v/>
      </c>
    </row>
    <row r="156" ht="18" customHeight="1">
      <c r="A156" s="18">
        <f>IF($A155="","",IF(WORKDAY($A155,1)&gt;$C$7,"",WORKDAY($A155,1)))</f>
        <v/>
      </c>
      <c r="B156" s="19">
        <f>IF($A156="","",TEXT($A156,"ddd"))</f>
        <v/>
      </c>
      <c r="C156" s="6" t="n"/>
      <c r="D156" s="13">
        <f>IFERROR(VLOOKUP($C156,$G$6:$I$12,3,FALSE),"")</f>
        <v/>
      </c>
      <c r="E156" s="20" t="n"/>
      <c r="G156" s="21" t="n"/>
      <c r="H156" s="22" t="n"/>
      <c r="I156" s="23" t="n"/>
      <c r="J156" s="24" t="n"/>
      <c r="K156" s="25">
        <f>IF($G156="","",$G156-WEEKDAY($G156,3))</f>
        <v/>
      </c>
    </row>
    <row r="157" ht="18" customHeight="1">
      <c r="A157" s="18">
        <f>IF($A156="","",IF(WORKDAY($A156,1)&gt;$C$7,"",WORKDAY($A156,1)))</f>
        <v/>
      </c>
      <c r="B157" s="19">
        <f>IF($A157="","",TEXT($A157,"ddd"))</f>
        <v/>
      </c>
      <c r="C157" s="6" t="n"/>
      <c r="D157" s="13">
        <f>IFERROR(VLOOKUP($C157,$G$6:$I$12,3,FALSE),"")</f>
        <v/>
      </c>
      <c r="E157" s="20" t="n"/>
      <c r="G157" s="21" t="n"/>
      <c r="H157" s="22" t="n"/>
      <c r="I157" s="23" t="n"/>
      <c r="J157" s="24" t="n"/>
      <c r="K157" s="25">
        <f>IF($G157="","",$G157-WEEKDAY($G157,3))</f>
        <v/>
      </c>
    </row>
    <row r="158" ht="18" customHeight="1">
      <c r="A158" s="18">
        <f>IF($A157="","",IF(WORKDAY($A157,1)&gt;$C$7,"",WORKDAY($A157,1)))</f>
        <v/>
      </c>
      <c r="B158" s="19">
        <f>IF($A158="","",TEXT($A158,"ddd"))</f>
        <v/>
      </c>
      <c r="C158" s="6" t="n"/>
      <c r="D158" s="13">
        <f>IFERROR(VLOOKUP($C158,$G$6:$I$12,3,FALSE),"")</f>
        <v/>
      </c>
      <c r="E158" s="20" t="n"/>
      <c r="G158" s="21" t="n"/>
      <c r="H158" s="22" t="n"/>
      <c r="I158" s="23" t="n"/>
      <c r="J158" s="24" t="n"/>
      <c r="K158" s="25">
        <f>IF($G158="","",$G158-WEEKDAY($G158,3))</f>
        <v/>
      </c>
    </row>
    <row r="159" ht="18" customHeight="1">
      <c r="A159" s="18">
        <f>IF($A158="","",IF(WORKDAY($A158,1)&gt;$C$7,"",WORKDAY($A158,1)))</f>
        <v/>
      </c>
      <c r="B159" s="19">
        <f>IF($A159="","",TEXT($A159,"ddd"))</f>
        <v/>
      </c>
      <c r="C159" s="6" t="n"/>
      <c r="D159" s="13">
        <f>IFERROR(VLOOKUP($C159,$G$6:$I$12,3,FALSE),"")</f>
        <v/>
      </c>
      <c r="E159" s="20" t="n"/>
      <c r="G159" s="21" t="n"/>
      <c r="H159" s="22" t="n"/>
      <c r="I159" s="23" t="n"/>
      <c r="J159" s="24" t="n"/>
      <c r="K159" s="25">
        <f>IF($G159="","",$G159-WEEKDAY($G159,3))</f>
        <v/>
      </c>
    </row>
    <row r="160" ht="18" customHeight="1">
      <c r="A160" s="18">
        <f>IF($A159="","",IF(WORKDAY($A159,1)&gt;$C$7,"",WORKDAY($A159,1)))</f>
        <v/>
      </c>
      <c r="B160" s="19">
        <f>IF($A160="","",TEXT($A160,"ddd"))</f>
        <v/>
      </c>
      <c r="C160" s="6" t="n"/>
      <c r="D160" s="13">
        <f>IFERROR(VLOOKUP($C160,$G$6:$I$12,3,FALSE),"")</f>
        <v/>
      </c>
      <c r="E160" s="20" t="n"/>
      <c r="G160" s="21" t="n"/>
      <c r="H160" s="22" t="n"/>
      <c r="I160" s="23" t="n"/>
      <c r="J160" s="24" t="n"/>
      <c r="K160" s="25">
        <f>IF($G160="","",$G160-WEEKDAY($G160,3))</f>
        <v/>
      </c>
    </row>
    <row r="161" ht="18" customHeight="1">
      <c r="A161" s="18">
        <f>IF($A160="","",IF(WORKDAY($A160,1)&gt;$C$7,"",WORKDAY($A160,1)))</f>
        <v/>
      </c>
      <c r="B161" s="19">
        <f>IF($A161="","",TEXT($A161,"ddd"))</f>
        <v/>
      </c>
      <c r="C161" s="6" t="n"/>
      <c r="D161" s="13">
        <f>IFERROR(VLOOKUP($C161,$G$6:$I$12,3,FALSE),"")</f>
        <v/>
      </c>
      <c r="E161" s="20" t="n"/>
      <c r="G161" s="21" t="n"/>
      <c r="H161" s="22" t="n"/>
      <c r="I161" s="23" t="n"/>
      <c r="J161" s="24" t="n"/>
      <c r="K161" s="25">
        <f>IF($G161="","",$G161-WEEKDAY($G161,3))</f>
        <v/>
      </c>
    </row>
    <row r="162" ht="18" customHeight="1">
      <c r="A162" s="18">
        <f>IF($A161="","",IF(WORKDAY($A161,1)&gt;$C$7,"",WORKDAY($A161,1)))</f>
        <v/>
      </c>
      <c r="B162" s="19">
        <f>IF($A162="","",TEXT($A162,"ddd"))</f>
        <v/>
      </c>
      <c r="C162" s="6" t="n"/>
      <c r="D162" s="13">
        <f>IFERROR(VLOOKUP($C162,$G$6:$I$12,3,FALSE),"")</f>
        <v/>
      </c>
      <c r="E162" s="20" t="n"/>
      <c r="G162" s="21" t="n"/>
      <c r="H162" s="22" t="n"/>
      <c r="I162" s="23" t="n"/>
      <c r="J162" s="24" t="n"/>
      <c r="K162" s="25">
        <f>IF($G162="","",$G162-WEEKDAY($G162,3))</f>
        <v/>
      </c>
    </row>
    <row r="163" ht="18" customHeight="1">
      <c r="A163" s="18">
        <f>IF($A162="","",IF(WORKDAY($A162,1)&gt;$C$7,"",WORKDAY($A162,1)))</f>
        <v/>
      </c>
      <c r="B163" s="19">
        <f>IF($A163="","",TEXT($A163,"ddd"))</f>
        <v/>
      </c>
      <c r="C163" s="6" t="n"/>
      <c r="D163" s="13">
        <f>IFERROR(VLOOKUP($C163,$G$6:$I$12,3,FALSE),"")</f>
        <v/>
      </c>
      <c r="E163" s="20" t="n"/>
      <c r="G163" s="21" t="n"/>
      <c r="H163" s="22" t="n"/>
      <c r="I163" s="23" t="n"/>
      <c r="J163" s="24" t="n"/>
      <c r="K163" s="25">
        <f>IF($G163="","",$G163-WEEKDAY($G163,3))</f>
        <v/>
      </c>
    </row>
    <row r="164" ht="18" customHeight="1">
      <c r="A164" s="18">
        <f>IF($A163="","",IF(WORKDAY($A163,1)&gt;$C$7,"",WORKDAY($A163,1)))</f>
        <v/>
      </c>
      <c r="B164" s="19">
        <f>IF($A164="","",TEXT($A164,"ddd"))</f>
        <v/>
      </c>
      <c r="C164" s="6" t="n"/>
      <c r="D164" s="13">
        <f>IFERROR(VLOOKUP($C164,$G$6:$I$12,3,FALSE),"")</f>
        <v/>
      </c>
      <c r="E164" s="20" t="n"/>
      <c r="G164" s="21" t="n"/>
      <c r="H164" s="22" t="n"/>
      <c r="I164" s="23" t="n"/>
      <c r="J164" s="24" t="n"/>
      <c r="K164" s="25">
        <f>IF($G164="","",$G164-WEEKDAY($G164,3))</f>
        <v/>
      </c>
    </row>
    <row r="165" ht="18" customHeight="1">
      <c r="A165" s="18">
        <f>IF($A164="","",IF(WORKDAY($A164,1)&gt;$C$7,"",WORKDAY($A164,1)))</f>
        <v/>
      </c>
      <c r="B165" s="19">
        <f>IF($A165="","",TEXT($A165,"ddd"))</f>
        <v/>
      </c>
      <c r="C165" s="6" t="n"/>
      <c r="D165" s="13">
        <f>IFERROR(VLOOKUP($C165,$G$6:$I$12,3,FALSE),"")</f>
        <v/>
      </c>
      <c r="E165" s="20" t="n"/>
      <c r="G165" s="21" t="n"/>
      <c r="H165" s="22" t="n"/>
      <c r="I165" s="23" t="n"/>
      <c r="J165" s="24" t="n"/>
      <c r="K165" s="25">
        <f>IF($G165="","",$G165-WEEKDAY($G165,3))</f>
        <v/>
      </c>
    </row>
    <row r="166" ht="18" customHeight="1">
      <c r="A166" s="18">
        <f>IF($A165="","",IF(WORKDAY($A165,1)&gt;$C$7,"",WORKDAY($A165,1)))</f>
        <v/>
      </c>
      <c r="B166" s="19">
        <f>IF($A166="","",TEXT($A166,"ddd"))</f>
        <v/>
      </c>
      <c r="C166" s="6" t="n"/>
      <c r="D166" s="13">
        <f>IFERROR(VLOOKUP($C166,$G$6:$I$12,3,FALSE),"")</f>
        <v/>
      </c>
      <c r="E166" s="20" t="n"/>
      <c r="G166" s="21" t="n"/>
      <c r="H166" s="22" t="n"/>
      <c r="I166" s="23" t="n"/>
      <c r="J166" s="24" t="n"/>
      <c r="K166" s="25">
        <f>IF($G166="","",$G166-WEEKDAY($G166,3))</f>
        <v/>
      </c>
    </row>
    <row r="167" ht="18" customHeight="1">
      <c r="A167" s="18">
        <f>IF($A166="","",IF(WORKDAY($A166,1)&gt;$C$7,"",WORKDAY($A166,1)))</f>
        <v/>
      </c>
      <c r="B167" s="19">
        <f>IF($A167="","",TEXT($A167,"ddd"))</f>
        <v/>
      </c>
      <c r="C167" s="6" t="n"/>
      <c r="D167" s="13">
        <f>IFERROR(VLOOKUP($C167,$G$6:$I$12,3,FALSE),"")</f>
        <v/>
      </c>
      <c r="E167" s="20" t="n"/>
      <c r="G167" s="21" t="n"/>
      <c r="H167" s="22" t="n"/>
      <c r="I167" s="23" t="n"/>
      <c r="J167" s="24" t="n"/>
      <c r="K167" s="25">
        <f>IF($G167="","",$G167-WEEKDAY($G167,3))</f>
        <v/>
      </c>
    </row>
    <row r="168" ht="18" customHeight="1">
      <c r="A168" s="18">
        <f>IF($A167="","",IF(WORKDAY($A167,1)&gt;$C$7,"",WORKDAY($A167,1)))</f>
        <v/>
      </c>
      <c r="B168" s="19">
        <f>IF($A168="","",TEXT($A168,"ddd"))</f>
        <v/>
      </c>
      <c r="C168" s="6" t="n"/>
      <c r="D168" s="13">
        <f>IFERROR(VLOOKUP($C168,$G$6:$I$12,3,FALSE),"")</f>
        <v/>
      </c>
      <c r="E168" s="20" t="n"/>
      <c r="G168" s="21" t="n"/>
      <c r="H168" s="22" t="n"/>
      <c r="I168" s="23" t="n"/>
      <c r="J168" s="24" t="n"/>
      <c r="K168" s="25">
        <f>IF($G168="","",$G168-WEEKDAY($G168,3))</f>
        <v/>
      </c>
    </row>
    <row r="169" ht="18" customHeight="1">
      <c r="A169" s="18">
        <f>IF($A168="","",IF(WORKDAY($A168,1)&gt;$C$7,"",WORKDAY($A168,1)))</f>
        <v/>
      </c>
      <c r="B169" s="19">
        <f>IF($A169="","",TEXT($A169,"ddd"))</f>
        <v/>
      </c>
      <c r="C169" s="6" t="n"/>
      <c r="D169" s="13">
        <f>IFERROR(VLOOKUP($C169,$G$6:$I$12,3,FALSE),"")</f>
        <v/>
      </c>
      <c r="E169" s="20" t="n"/>
      <c r="G169" s="21" t="n"/>
      <c r="H169" s="22" t="n"/>
      <c r="I169" s="23" t="n"/>
      <c r="J169" s="24" t="n"/>
      <c r="K169" s="25">
        <f>IF($G169="","",$G169-WEEKDAY($G169,3))</f>
        <v/>
      </c>
    </row>
    <row r="170" ht="18" customHeight="1">
      <c r="A170" s="18">
        <f>IF($A169="","",IF(WORKDAY($A169,1)&gt;$C$7,"",WORKDAY($A169,1)))</f>
        <v/>
      </c>
      <c r="B170" s="19">
        <f>IF($A170="","",TEXT($A170,"ddd"))</f>
        <v/>
      </c>
      <c r="C170" s="6" t="n"/>
      <c r="D170" s="13">
        <f>IFERROR(VLOOKUP($C170,$G$6:$I$12,3,FALSE),"")</f>
        <v/>
      </c>
      <c r="E170" s="20" t="n"/>
      <c r="G170" s="21" t="n"/>
      <c r="H170" s="22" t="n"/>
      <c r="I170" s="23" t="n"/>
      <c r="J170" s="24" t="n"/>
      <c r="K170" s="25">
        <f>IF($G170="","",$G170-WEEKDAY($G170,3))</f>
        <v/>
      </c>
    </row>
    <row r="171" ht="18" customHeight="1">
      <c r="A171" s="18">
        <f>IF($A170="","",IF(WORKDAY($A170,1)&gt;$C$7,"",WORKDAY($A170,1)))</f>
        <v/>
      </c>
      <c r="B171" s="19">
        <f>IF($A171="","",TEXT($A171,"ddd"))</f>
        <v/>
      </c>
      <c r="C171" s="6" t="n"/>
      <c r="D171" s="13">
        <f>IFERROR(VLOOKUP($C171,$G$6:$I$12,3,FALSE),"")</f>
        <v/>
      </c>
      <c r="E171" s="20" t="n"/>
      <c r="G171" s="21" t="n"/>
      <c r="H171" s="22" t="n"/>
      <c r="I171" s="23" t="n"/>
      <c r="J171" s="24" t="n"/>
      <c r="K171" s="25">
        <f>IF($G171="","",$G171-WEEKDAY($G171,3))</f>
        <v/>
      </c>
    </row>
    <row r="172" ht="18" customHeight="1">
      <c r="A172" s="18">
        <f>IF($A171="","",IF(WORKDAY($A171,1)&gt;$C$7,"",WORKDAY($A171,1)))</f>
        <v/>
      </c>
      <c r="B172" s="19">
        <f>IF($A172="","",TEXT($A172,"ddd"))</f>
        <v/>
      </c>
      <c r="C172" s="6" t="n"/>
      <c r="D172" s="13">
        <f>IFERROR(VLOOKUP($C172,$G$6:$I$12,3,FALSE),"")</f>
        <v/>
      </c>
      <c r="E172" s="20" t="n"/>
      <c r="G172" s="21" t="n"/>
      <c r="H172" s="22" t="n"/>
      <c r="I172" s="23" t="n"/>
      <c r="J172" s="24" t="n"/>
      <c r="K172" s="25">
        <f>IF($G172="","",$G172-WEEKDAY($G172,3))</f>
        <v/>
      </c>
    </row>
    <row r="173" ht="18" customHeight="1">
      <c r="A173" s="18">
        <f>IF($A172="","",IF(WORKDAY($A172,1)&gt;$C$7,"",WORKDAY($A172,1)))</f>
        <v/>
      </c>
      <c r="B173" s="19">
        <f>IF($A173="","",TEXT($A173,"ddd"))</f>
        <v/>
      </c>
      <c r="C173" s="6" t="n"/>
      <c r="D173" s="13">
        <f>IFERROR(VLOOKUP($C173,$G$6:$I$12,3,FALSE),"")</f>
        <v/>
      </c>
      <c r="E173" s="20" t="n"/>
      <c r="G173" s="21" t="n"/>
      <c r="H173" s="22" t="n"/>
      <c r="I173" s="23" t="n"/>
      <c r="J173" s="24" t="n"/>
      <c r="K173" s="25">
        <f>IF($G173="","",$G173-WEEKDAY($G173,3))</f>
        <v/>
      </c>
    </row>
    <row r="174" ht="18" customHeight="1">
      <c r="A174" s="18">
        <f>IF($A173="","",IF(WORKDAY($A173,1)&gt;$C$7,"",WORKDAY($A173,1)))</f>
        <v/>
      </c>
      <c r="B174" s="19">
        <f>IF($A174="","",TEXT($A174,"ddd"))</f>
        <v/>
      </c>
      <c r="C174" s="6" t="n"/>
      <c r="D174" s="13">
        <f>IFERROR(VLOOKUP($C174,$G$6:$I$12,3,FALSE),"")</f>
        <v/>
      </c>
      <c r="E174" s="20" t="n"/>
      <c r="G174" s="21" t="n"/>
      <c r="H174" s="22" t="n"/>
      <c r="I174" s="23" t="n"/>
      <c r="J174" s="24" t="n"/>
      <c r="K174" s="25">
        <f>IF($G174="","",$G174-WEEKDAY($G174,3))</f>
        <v/>
      </c>
    </row>
    <row r="175" ht="18" customHeight="1">
      <c r="A175" s="18">
        <f>IF($A174="","",IF(WORKDAY($A174,1)&gt;$C$7,"",WORKDAY($A174,1)))</f>
        <v/>
      </c>
      <c r="B175" s="19">
        <f>IF($A175="","",TEXT($A175,"ddd"))</f>
        <v/>
      </c>
      <c r="C175" s="6" t="n"/>
      <c r="D175" s="13">
        <f>IFERROR(VLOOKUP($C175,$G$6:$I$12,3,FALSE),"")</f>
        <v/>
      </c>
      <c r="E175" s="20" t="n"/>
      <c r="G175" s="21" t="n"/>
      <c r="H175" s="22" t="n"/>
      <c r="I175" s="23" t="n"/>
      <c r="J175" s="24" t="n"/>
      <c r="K175" s="25">
        <f>IF($G175="","",$G175-WEEKDAY($G175,3))</f>
        <v/>
      </c>
    </row>
    <row r="176" ht="18" customHeight="1">
      <c r="A176" s="18">
        <f>IF($A175="","",IF(WORKDAY($A175,1)&gt;$C$7,"",WORKDAY($A175,1)))</f>
        <v/>
      </c>
      <c r="B176" s="19">
        <f>IF($A176="","",TEXT($A176,"ddd"))</f>
        <v/>
      </c>
      <c r="C176" s="6" t="n"/>
      <c r="D176" s="13">
        <f>IFERROR(VLOOKUP($C176,$G$6:$I$12,3,FALSE),"")</f>
        <v/>
      </c>
      <c r="E176" s="20" t="n"/>
      <c r="G176" s="21" t="n"/>
      <c r="H176" s="22" t="n"/>
      <c r="I176" s="23" t="n"/>
      <c r="J176" s="24" t="n"/>
      <c r="K176" s="25">
        <f>IF($G176="","",$G176-WEEKDAY($G176,3))</f>
        <v/>
      </c>
    </row>
    <row r="177" ht="18" customHeight="1">
      <c r="A177" s="18">
        <f>IF($A176="","",IF(WORKDAY($A176,1)&gt;$C$7,"",WORKDAY($A176,1)))</f>
        <v/>
      </c>
      <c r="B177" s="19">
        <f>IF($A177="","",TEXT($A177,"ddd"))</f>
        <v/>
      </c>
      <c r="C177" s="6" t="n"/>
      <c r="D177" s="13">
        <f>IFERROR(VLOOKUP($C177,$G$6:$I$12,3,FALSE),"")</f>
        <v/>
      </c>
      <c r="E177" s="20" t="n"/>
      <c r="G177" s="21" t="n"/>
      <c r="H177" s="22" t="n"/>
      <c r="I177" s="23" t="n"/>
      <c r="J177" s="24" t="n"/>
      <c r="K177" s="25">
        <f>IF($G177="","",$G177-WEEKDAY($G177,3))</f>
        <v/>
      </c>
    </row>
    <row r="178" ht="18" customHeight="1">
      <c r="A178" s="18">
        <f>IF($A177="","",IF(WORKDAY($A177,1)&gt;$C$7,"",WORKDAY($A177,1)))</f>
        <v/>
      </c>
      <c r="B178" s="19">
        <f>IF($A178="","",TEXT($A178,"ddd"))</f>
        <v/>
      </c>
      <c r="C178" s="6" t="n"/>
      <c r="D178" s="13">
        <f>IFERROR(VLOOKUP($C178,$G$6:$I$12,3,FALSE),"")</f>
        <v/>
      </c>
      <c r="E178" s="20" t="n"/>
      <c r="G178" s="21" t="n"/>
      <c r="H178" s="22" t="n"/>
      <c r="I178" s="23" t="n"/>
      <c r="J178" s="24" t="n"/>
      <c r="K178" s="25">
        <f>IF($G178="","",$G178-WEEKDAY($G178,3))</f>
        <v/>
      </c>
    </row>
    <row r="179" ht="18" customHeight="1">
      <c r="A179" s="18">
        <f>IF($A178="","",IF(WORKDAY($A178,1)&gt;$C$7,"",WORKDAY($A178,1)))</f>
        <v/>
      </c>
      <c r="B179" s="19">
        <f>IF($A179="","",TEXT($A179,"ddd"))</f>
        <v/>
      </c>
      <c r="C179" s="6" t="n"/>
      <c r="D179" s="13">
        <f>IFERROR(VLOOKUP($C179,$G$6:$I$12,3,FALSE),"")</f>
        <v/>
      </c>
      <c r="E179" s="20" t="n"/>
      <c r="G179" s="21" t="n"/>
      <c r="H179" s="22" t="n"/>
      <c r="I179" s="23" t="n"/>
      <c r="J179" s="24" t="n"/>
      <c r="K179" s="25">
        <f>IF($G179="","",$G179-WEEKDAY($G179,3))</f>
        <v/>
      </c>
    </row>
    <row r="180" ht="18" customHeight="1">
      <c r="A180" s="18">
        <f>IF($A179="","",IF(WORKDAY($A179,1)&gt;$C$7,"",WORKDAY($A179,1)))</f>
        <v/>
      </c>
      <c r="B180" s="19">
        <f>IF($A180="","",TEXT($A180,"ddd"))</f>
        <v/>
      </c>
      <c r="C180" s="6" t="n"/>
      <c r="D180" s="13">
        <f>IFERROR(VLOOKUP($C180,$G$6:$I$12,3,FALSE),"")</f>
        <v/>
      </c>
      <c r="E180" s="20" t="n"/>
      <c r="G180" s="21" t="n"/>
      <c r="H180" s="22" t="n"/>
      <c r="I180" s="23" t="n"/>
      <c r="J180" s="24" t="n"/>
      <c r="K180" s="25">
        <f>IF($G180="","",$G180-WEEKDAY($G180,3))</f>
        <v/>
      </c>
    </row>
    <row r="181" ht="18" customHeight="1">
      <c r="A181" s="18">
        <f>IF($A180="","",IF(WORKDAY($A180,1)&gt;$C$7,"",WORKDAY($A180,1)))</f>
        <v/>
      </c>
      <c r="B181" s="19">
        <f>IF($A181="","",TEXT($A181,"ddd"))</f>
        <v/>
      </c>
      <c r="C181" s="6" t="n"/>
      <c r="D181" s="13">
        <f>IFERROR(VLOOKUP($C181,$G$6:$I$12,3,FALSE),"")</f>
        <v/>
      </c>
      <c r="E181" s="20" t="n"/>
      <c r="G181" s="21" t="n"/>
      <c r="H181" s="22" t="n"/>
      <c r="I181" s="23" t="n"/>
      <c r="J181" s="24" t="n"/>
      <c r="K181" s="25">
        <f>IF($G181="","",$G181-WEEKDAY($G181,3))</f>
        <v/>
      </c>
    </row>
    <row r="182" ht="18" customHeight="1">
      <c r="A182" s="18">
        <f>IF($A181="","",IF(WORKDAY($A181,1)&gt;$C$7,"",WORKDAY($A181,1)))</f>
        <v/>
      </c>
      <c r="B182" s="19">
        <f>IF($A182="","",TEXT($A182,"ddd"))</f>
        <v/>
      </c>
      <c r="C182" s="6" t="n"/>
      <c r="D182" s="13">
        <f>IFERROR(VLOOKUP($C182,$G$6:$I$12,3,FALSE),"")</f>
        <v/>
      </c>
      <c r="E182" s="20" t="n"/>
      <c r="G182" s="21" t="n"/>
      <c r="H182" s="22" t="n"/>
      <c r="I182" s="23" t="n"/>
      <c r="J182" s="24" t="n"/>
      <c r="K182" s="25">
        <f>IF($G182="","",$G182-WEEKDAY($G182,3))</f>
        <v/>
      </c>
    </row>
    <row r="183" ht="18" customHeight="1">
      <c r="A183" s="18">
        <f>IF($A182="","",IF(WORKDAY($A182,1)&gt;$C$7,"",WORKDAY($A182,1)))</f>
        <v/>
      </c>
      <c r="B183" s="19">
        <f>IF($A183="","",TEXT($A183,"ddd"))</f>
        <v/>
      </c>
      <c r="C183" s="6" t="n"/>
      <c r="D183" s="13">
        <f>IFERROR(VLOOKUP($C183,$G$6:$I$12,3,FALSE),"")</f>
        <v/>
      </c>
      <c r="E183" s="20" t="n"/>
      <c r="G183" s="21" t="n"/>
      <c r="H183" s="22" t="n"/>
      <c r="I183" s="23" t="n"/>
      <c r="J183" s="24" t="n"/>
      <c r="K183" s="25">
        <f>IF($G183="","",$G183-WEEKDAY($G183,3))</f>
        <v/>
      </c>
    </row>
    <row r="184" ht="18" customHeight="1">
      <c r="A184" s="18">
        <f>IF($A183="","",IF(WORKDAY($A183,1)&gt;$C$7,"",WORKDAY($A183,1)))</f>
        <v/>
      </c>
      <c r="B184" s="19">
        <f>IF($A184="","",TEXT($A184,"ddd"))</f>
        <v/>
      </c>
      <c r="C184" s="6" t="n"/>
      <c r="D184" s="13">
        <f>IFERROR(VLOOKUP($C184,$G$6:$I$12,3,FALSE),"")</f>
        <v/>
      </c>
      <c r="E184" s="20" t="n"/>
      <c r="G184" s="21" t="n"/>
      <c r="H184" s="22" t="n"/>
      <c r="I184" s="23" t="n"/>
      <c r="J184" s="24" t="n"/>
      <c r="K184" s="25">
        <f>IF($G184="","",$G184-WEEKDAY($G184,3))</f>
        <v/>
      </c>
    </row>
    <row r="185" ht="18" customHeight="1">
      <c r="A185" s="18">
        <f>IF($A184="","",IF(WORKDAY($A184,1)&gt;$C$7,"",WORKDAY($A184,1)))</f>
        <v/>
      </c>
      <c r="B185" s="19">
        <f>IF($A185="","",TEXT($A185,"ddd"))</f>
        <v/>
      </c>
      <c r="C185" s="6" t="n"/>
      <c r="D185" s="13">
        <f>IFERROR(VLOOKUP($C185,$G$6:$I$12,3,FALSE),"")</f>
        <v/>
      </c>
      <c r="E185" s="20" t="n"/>
      <c r="G185" s="21" t="n"/>
      <c r="H185" s="22" t="n"/>
      <c r="I185" s="23" t="n"/>
      <c r="J185" s="24" t="n"/>
      <c r="K185" s="25">
        <f>IF($G185="","",$G185-WEEKDAY($G185,3))</f>
        <v/>
      </c>
    </row>
    <row r="186" ht="18" customHeight="1">
      <c r="A186" s="18">
        <f>IF($A185="","",IF(WORKDAY($A185,1)&gt;$C$7,"",WORKDAY($A185,1)))</f>
        <v/>
      </c>
      <c r="B186" s="19">
        <f>IF($A186="","",TEXT($A186,"ddd"))</f>
        <v/>
      </c>
      <c r="C186" s="6" t="n"/>
      <c r="D186" s="13">
        <f>IFERROR(VLOOKUP($C186,$G$6:$I$12,3,FALSE),"")</f>
        <v/>
      </c>
      <c r="E186" s="20" t="n"/>
      <c r="G186" s="21" t="n"/>
      <c r="H186" s="22" t="n"/>
      <c r="I186" s="23" t="n"/>
      <c r="J186" s="24" t="n"/>
      <c r="K186" s="25">
        <f>IF($G186="","",$G186-WEEKDAY($G186,3))</f>
        <v/>
      </c>
    </row>
    <row r="187" ht="18" customHeight="1">
      <c r="A187" s="18">
        <f>IF($A186="","",IF(WORKDAY($A186,1)&gt;$C$7,"",WORKDAY($A186,1)))</f>
        <v/>
      </c>
      <c r="B187" s="19">
        <f>IF($A187="","",TEXT($A187,"ddd"))</f>
        <v/>
      </c>
      <c r="C187" s="6" t="n"/>
      <c r="D187" s="13">
        <f>IFERROR(VLOOKUP($C187,$G$6:$I$12,3,FALSE),"")</f>
        <v/>
      </c>
      <c r="E187" s="20" t="n"/>
      <c r="G187" s="21" t="n"/>
      <c r="H187" s="22" t="n"/>
      <c r="I187" s="23" t="n"/>
      <c r="J187" s="24" t="n"/>
      <c r="K187" s="25">
        <f>IF($G187="","",$G187-WEEKDAY($G187,3))</f>
        <v/>
      </c>
    </row>
    <row r="188" ht="18" customHeight="1">
      <c r="A188" s="18">
        <f>IF($A187="","",IF(WORKDAY($A187,1)&gt;$C$7,"",WORKDAY($A187,1)))</f>
        <v/>
      </c>
      <c r="B188" s="19">
        <f>IF($A188="","",TEXT($A188,"ddd"))</f>
        <v/>
      </c>
      <c r="C188" s="6" t="n"/>
      <c r="D188" s="13">
        <f>IFERROR(VLOOKUP($C188,$G$6:$I$12,3,FALSE),"")</f>
        <v/>
      </c>
      <c r="E188" s="20" t="n"/>
      <c r="G188" s="21" t="n"/>
      <c r="H188" s="22" t="n"/>
      <c r="I188" s="23" t="n"/>
      <c r="J188" s="24" t="n"/>
      <c r="K188" s="25">
        <f>IF($G188="","",$G188-WEEKDAY($G188,3))</f>
        <v/>
      </c>
    </row>
    <row r="189" ht="18" customHeight="1">
      <c r="A189" s="18">
        <f>IF($A188="","",IF(WORKDAY($A188,1)&gt;$C$7,"",WORKDAY($A188,1)))</f>
        <v/>
      </c>
      <c r="B189" s="19">
        <f>IF($A189="","",TEXT($A189,"ddd"))</f>
        <v/>
      </c>
      <c r="C189" s="6" t="n"/>
      <c r="D189" s="13">
        <f>IFERROR(VLOOKUP($C189,$G$6:$I$12,3,FALSE),"")</f>
        <v/>
      </c>
      <c r="E189" s="20" t="n"/>
      <c r="G189" s="21" t="n"/>
      <c r="H189" s="22" t="n"/>
      <c r="I189" s="23" t="n"/>
      <c r="J189" s="24" t="n"/>
      <c r="K189" s="25">
        <f>IF($G189="","",$G189-WEEKDAY($G189,3))</f>
        <v/>
      </c>
    </row>
    <row r="190" ht="18" customHeight="1">
      <c r="A190" s="18">
        <f>IF($A189="","",IF(WORKDAY($A189,1)&gt;$C$7,"",WORKDAY($A189,1)))</f>
        <v/>
      </c>
      <c r="B190" s="19">
        <f>IF($A190="","",TEXT($A190,"ddd"))</f>
        <v/>
      </c>
      <c r="C190" s="6" t="n"/>
      <c r="D190" s="13">
        <f>IFERROR(VLOOKUP($C190,$G$6:$I$12,3,FALSE),"")</f>
        <v/>
      </c>
      <c r="E190" s="20" t="n"/>
      <c r="G190" s="21" t="n"/>
      <c r="H190" s="22" t="n"/>
      <c r="I190" s="23" t="n"/>
      <c r="J190" s="24" t="n"/>
      <c r="K190" s="25">
        <f>IF($G190="","",$G190-WEEKDAY($G190,3))</f>
        <v/>
      </c>
    </row>
    <row r="191" ht="18" customHeight="1">
      <c r="A191" s="18">
        <f>IF($A190="","",IF(WORKDAY($A190,1)&gt;$C$7,"",WORKDAY($A190,1)))</f>
        <v/>
      </c>
      <c r="B191" s="19">
        <f>IF($A191="","",TEXT($A191,"ddd"))</f>
        <v/>
      </c>
      <c r="C191" s="6" t="n"/>
      <c r="D191" s="13">
        <f>IFERROR(VLOOKUP($C191,$G$6:$I$12,3,FALSE),"")</f>
        <v/>
      </c>
      <c r="E191" s="20" t="n"/>
      <c r="G191" s="21" t="n"/>
      <c r="H191" s="22" t="n"/>
      <c r="I191" s="23" t="n"/>
      <c r="J191" s="24" t="n"/>
      <c r="K191" s="25">
        <f>IF($G191="","",$G191-WEEKDAY($G191,3))</f>
        <v/>
      </c>
    </row>
    <row r="192" ht="18" customHeight="1">
      <c r="A192" s="18">
        <f>IF($A191="","",IF(WORKDAY($A191,1)&gt;$C$7,"",WORKDAY($A191,1)))</f>
        <v/>
      </c>
      <c r="B192" s="19">
        <f>IF($A192="","",TEXT($A192,"ddd"))</f>
        <v/>
      </c>
      <c r="C192" s="6" t="n"/>
      <c r="D192" s="13">
        <f>IFERROR(VLOOKUP($C192,$G$6:$I$12,3,FALSE),"")</f>
        <v/>
      </c>
      <c r="E192" s="20" t="n"/>
      <c r="G192" s="21" t="n"/>
      <c r="H192" s="22" t="n"/>
      <c r="I192" s="23" t="n"/>
      <c r="J192" s="24" t="n"/>
      <c r="K192" s="25">
        <f>IF($G192="","",$G192-WEEKDAY($G192,3))</f>
        <v/>
      </c>
    </row>
    <row r="193" ht="18" customHeight="1">
      <c r="A193" s="18">
        <f>IF($A192="","",IF(WORKDAY($A192,1)&gt;$C$7,"",WORKDAY($A192,1)))</f>
        <v/>
      </c>
      <c r="B193" s="19">
        <f>IF($A193="","",TEXT($A193,"ddd"))</f>
        <v/>
      </c>
      <c r="C193" s="6" t="n"/>
      <c r="D193" s="13">
        <f>IFERROR(VLOOKUP($C193,$G$6:$I$12,3,FALSE),"")</f>
        <v/>
      </c>
      <c r="E193" s="20" t="n"/>
      <c r="G193" s="21" t="n"/>
      <c r="H193" s="22" t="n"/>
      <c r="I193" s="23" t="n"/>
      <c r="J193" s="24" t="n"/>
      <c r="K193" s="25">
        <f>IF($G193="","",$G193-WEEKDAY($G193,3))</f>
        <v/>
      </c>
    </row>
    <row r="194" ht="18" customHeight="1">
      <c r="A194" s="18">
        <f>IF($A193="","",IF(WORKDAY($A193,1)&gt;$C$7,"",WORKDAY($A193,1)))</f>
        <v/>
      </c>
      <c r="B194" s="19">
        <f>IF($A194="","",TEXT($A194,"ddd"))</f>
        <v/>
      </c>
      <c r="C194" s="6" t="n"/>
      <c r="D194" s="13">
        <f>IFERROR(VLOOKUP($C194,$G$6:$I$12,3,FALSE),"")</f>
        <v/>
      </c>
      <c r="E194" s="20" t="n"/>
      <c r="G194" s="21" t="n"/>
      <c r="H194" s="22" t="n"/>
      <c r="I194" s="23" t="n"/>
      <c r="J194" s="24" t="n"/>
      <c r="K194" s="25">
        <f>IF($G194="","",$G194-WEEKDAY($G194,3))</f>
        <v/>
      </c>
    </row>
    <row r="195" ht="18" customHeight="1">
      <c r="A195" s="18">
        <f>IF($A194="","",IF(WORKDAY($A194,1)&gt;$C$7,"",WORKDAY($A194,1)))</f>
        <v/>
      </c>
      <c r="B195" s="19">
        <f>IF($A195="","",TEXT($A195,"ddd"))</f>
        <v/>
      </c>
      <c r="C195" s="6" t="n"/>
      <c r="D195" s="13">
        <f>IFERROR(VLOOKUP($C195,$G$6:$I$12,3,FALSE),"")</f>
        <v/>
      </c>
      <c r="E195" s="20" t="n"/>
      <c r="G195" s="21" t="n"/>
      <c r="H195" s="22" t="n"/>
      <c r="I195" s="23" t="n"/>
      <c r="J195" s="24" t="n"/>
      <c r="K195" s="25">
        <f>IF($G195="","",$G195-WEEKDAY($G195,3))</f>
        <v/>
      </c>
    </row>
    <row r="196" ht="18" customHeight="1">
      <c r="A196" s="18">
        <f>IF($A195="","",IF(WORKDAY($A195,1)&gt;$C$7,"",WORKDAY($A195,1)))</f>
        <v/>
      </c>
      <c r="B196" s="19">
        <f>IF($A196="","",TEXT($A196,"ddd"))</f>
        <v/>
      </c>
      <c r="C196" s="6" t="n"/>
      <c r="D196" s="13">
        <f>IFERROR(VLOOKUP($C196,$G$6:$I$12,3,FALSE),"")</f>
        <v/>
      </c>
      <c r="E196" s="20" t="n"/>
      <c r="G196" s="21" t="n"/>
      <c r="H196" s="22" t="n"/>
      <c r="I196" s="23" t="n"/>
      <c r="J196" s="24" t="n"/>
      <c r="K196" s="25">
        <f>IF($G196="","",$G196-WEEKDAY($G196,3))</f>
        <v/>
      </c>
    </row>
    <row r="197" ht="18" customHeight="1">
      <c r="A197" s="18">
        <f>IF($A196="","",IF(WORKDAY($A196,1)&gt;$C$7,"",WORKDAY($A196,1)))</f>
        <v/>
      </c>
      <c r="B197" s="19">
        <f>IF($A197="","",TEXT($A197,"ddd"))</f>
        <v/>
      </c>
      <c r="C197" s="6" t="n"/>
      <c r="D197" s="13">
        <f>IFERROR(VLOOKUP($C197,$G$6:$I$12,3,FALSE),"")</f>
        <v/>
      </c>
      <c r="E197" s="20" t="n"/>
      <c r="G197" s="21" t="n"/>
      <c r="H197" s="22" t="n"/>
      <c r="I197" s="23" t="n"/>
      <c r="J197" s="24" t="n"/>
      <c r="K197" s="25">
        <f>IF($G197="","",$G197-WEEKDAY($G197,3))</f>
        <v/>
      </c>
    </row>
    <row r="198" ht="18" customHeight="1">
      <c r="A198" s="18">
        <f>IF($A197="","",IF(WORKDAY($A197,1)&gt;$C$7,"",WORKDAY($A197,1)))</f>
        <v/>
      </c>
      <c r="B198" s="19">
        <f>IF($A198="","",TEXT($A198,"ddd"))</f>
        <v/>
      </c>
      <c r="C198" s="6" t="n"/>
      <c r="D198" s="13">
        <f>IFERROR(VLOOKUP($C198,$G$6:$I$12,3,FALSE),"")</f>
        <v/>
      </c>
      <c r="E198" s="20" t="n"/>
      <c r="G198" s="21" t="n"/>
      <c r="H198" s="22" t="n"/>
      <c r="I198" s="23" t="n"/>
      <c r="J198" s="24" t="n"/>
      <c r="K198" s="25">
        <f>IF($G198="","",$G198-WEEKDAY($G198,3))</f>
        <v/>
      </c>
    </row>
    <row r="199" ht="18" customHeight="1">
      <c r="A199" s="18">
        <f>IF($A198="","",IF(WORKDAY($A198,1)&gt;$C$7,"",WORKDAY($A198,1)))</f>
        <v/>
      </c>
      <c r="B199" s="19">
        <f>IF($A199="","",TEXT($A199,"ddd"))</f>
        <v/>
      </c>
      <c r="C199" s="6" t="n"/>
      <c r="D199" s="13">
        <f>IFERROR(VLOOKUP($C199,$G$6:$I$12,3,FALSE),"")</f>
        <v/>
      </c>
      <c r="E199" s="20" t="n"/>
      <c r="G199" s="21" t="n"/>
      <c r="H199" s="22" t="n"/>
      <c r="I199" s="23" t="n"/>
      <c r="J199" s="24" t="n"/>
      <c r="K199" s="25">
        <f>IF($G199="","",$G199-WEEKDAY($G199,3))</f>
        <v/>
      </c>
    </row>
    <row r="200" ht="18" customHeight="1">
      <c r="A200" s="18">
        <f>IF($A199="","",IF(WORKDAY($A199,1)&gt;$C$7,"",WORKDAY($A199,1)))</f>
        <v/>
      </c>
      <c r="B200" s="19">
        <f>IF($A200="","",TEXT($A200,"ddd"))</f>
        <v/>
      </c>
      <c r="C200" s="6" t="n"/>
      <c r="D200" s="13">
        <f>IFERROR(VLOOKUP($C200,$G$6:$I$12,3,FALSE),"")</f>
        <v/>
      </c>
      <c r="E200" s="20" t="n"/>
      <c r="G200" s="21" t="n"/>
      <c r="H200" s="22" t="n"/>
      <c r="I200" s="23" t="n"/>
      <c r="J200" s="24" t="n"/>
      <c r="K200" s="25">
        <f>IF($G200="","",$G200-WEEKDAY($G200,3))</f>
        <v/>
      </c>
    </row>
    <row r="201" ht="18" customHeight="1">
      <c r="A201" s="18">
        <f>IF($A200="","",IF(WORKDAY($A200,1)&gt;$C$7,"",WORKDAY($A200,1)))</f>
        <v/>
      </c>
      <c r="B201" s="19">
        <f>IF($A201="","",TEXT($A201,"ddd"))</f>
        <v/>
      </c>
      <c r="C201" s="6" t="n"/>
      <c r="D201" s="13">
        <f>IFERROR(VLOOKUP($C201,$G$6:$I$12,3,FALSE),"")</f>
        <v/>
      </c>
      <c r="E201" s="20" t="n"/>
      <c r="G201" s="21" t="n"/>
      <c r="H201" s="22" t="n"/>
      <c r="I201" s="23" t="n"/>
      <c r="J201" s="24" t="n"/>
      <c r="K201" s="25">
        <f>IF($G201="","",$G201-WEEKDAY($G201,3))</f>
        <v/>
      </c>
    </row>
    <row r="202" ht="18" customHeight="1">
      <c r="A202" s="18">
        <f>IF($A201="","",IF(WORKDAY($A201,1)&gt;$C$7,"",WORKDAY($A201,1)))</f>
        <v/>
      </c>
      <c r="B202" s="19">
        <f>IF($A202="","",TEXT($A202,"ddd"))</f>
        <v/>
      </c>
      <c r="C202" s="6" t="n"/>
      <c r="D202" s="13">
        <f>IFERROR(VLOOKUP($C202,$G$6:$I$12,3,FALSE),"")</f>
        <v/>
      </c>
      <c r="E202" s="20" t="n"/>
      <c r="G202" s="21" t="n"/>
      <c r="H202" s="22" t="n"/>
      <c r="I202" s="23" t="n"/>
      <c r="J202" s="24" t="n"/>
      <c r="K202" s="25">
        <f>IF($G202="","",$G202-WEEKDAY($G202,3))</f>
        <v/>
      </c>
    </row>
    <row r="203" ht="18" customHeight="1">
      <c r="A203" s="18">
        <f>IF($A202="","",IF(WORKDAY($A202,1)&gt;$C$7,"",WORKDAY($A202,1)))</f>
        <v/>
      </c>
      <c r="B203" s="19">
        <f>IF($A203="","",TEXT($A203,"ddd"))</f>
        <v/>
      </c>
      <c r="C203" s="6" t="n"/>
      <c r="D203" s="13">
        <f>IFERROR(VLOOKUP($C203,$G$6:$I$12,3,FALSE),"")</f>
        <v/>
      </c>
      <c r="E203" s="20" t="n"/>
      <c r="G203" s="21" t="n"/>
      <c r="H203" s="22" t="n"/>
      <c r="I203" s="23" t="n"/>
      <c r="J203" s="24" t="n"/>
      <c r="K203" s="25">
        <f>IF($G203="","",$G203-WEEKDAY($G203,3))</f>
        <v/>
      </c>
    </row>
    <row r="204" ht="18" customHeight="1">
      <c r="A204" s="18">
        <f>IF($A203="","",IF(WORKDAY($A203,1)&gt;$C$7,"",WORKDAY($A203,1)))</f>
        <v/>
      </c>
      <c r="B204" s="19">
        <f>IF($A204="","",TEXT($A204,"ddd"))</f>
        <v/>
      </c>
      <c r="C204" s="6" t="n"/>
      <c r="D204" s="13">
        <f>IFERROR(VLOOKUP($C204,$G$6:$I$12,3,FALSE),"")</f>
        <v/>
      </c>
      <c r="E204" s="20" t="n"/>
      <c r="G204" s="21" t="n"/>
      <c r="H204" s="22" t="n"/>
      <c r="I204" s="23" t="n"/>
      <c r="J204" s="24" t="n"/>
      <c r="K204" s="25">
        <f>IF($G204="","",$G204-WEEKDAY($G204,3))</f>
        <v/>
      </c>
    </row>
    <row r="205" ht="18" customHeight="1">
      <c r="A205" s="18">
        <f>IF($A204="","",IF(WORKDAY($A204,1)&gt;$C$7,"",WORKDAY($A204,1)))</f>
        <v/>
      </c>
      <c r="B205" s="19">
        <f>IF($A205="","",TEXT($A205,"ddd"))</f>
        <v/>
      </c>
      <c r="C205" s="6" t="n"/>
      <c r="D205" s="13">
        <f>IFERROR(VLOOKUP($C205,$G$6:$I$12,3,FALSE),"")</f>
        <v/>
      </c>
      <c r="E205" s="20" t="n"/>
      <c r="G205" s="21" t="n"/>
      <c r="H205" s="22" t="n"/>
      <c r="I205" s="23" t="n"/>
      <c r="J205" s="24" t="n"/>
      <c r="K205" s="25">
        <f>IF($G205="","",$G205-WEEKDAY($G205,3))</f>
        <v/>
      </c>
    </row>
    <row r="206" ht="18" customHeight="1">
      <c r="A206" s="18">
        <f>IF($A205="","",IF(WORKDAY($A205,1)&gt;$C$7,"",WORKDAY($A205,1)))</f>
        <v/>
      </c>
      <c r="B206" s="19">
        <f>IF($A206="","",TEXT($A206,"ddd"))</f>
        <v/>
      </c>
      <c r="C206" s="6" t="n"/>
      <c r="D206" s="13">
        <f>IFERROR(VLOOKUP($C206,$G$6:$I$12,3,FALSE),"")</f>
        <v/>
      </c>
      <c r="E206" s="20" t="n"/>
      <c r="G206" s="21" t="n"/>
      <c r="H206" s="22" t="n"/>
      <c r="I206" s="23" t="n"/>
      <c r="J206" s="24" t="n"/>
      <c r="K206" s="25">
        <f>IF($G206="","",$G206-WEEKDAY($G206,3))</f>
        <v/>
      </c>
    </row>
    <row r="207" ht="18" customHeight="1">
      <c r="A207" s="18">
        <f>IF($A206="","",IF(WORKDAY($A206,1)&gt;$C$7,"",WORKDAY($A206,1)))</f>
        <v/>
      </c>
      <c r="B207" s="19">
        <f>IF($A207="","",TEXT($A207,"ddd"))</f>
        <v/>
      </c>
      <c r="C207" s="6" t="n"/>
      <c r="D207" s="13">
        <f>IFERROR(VLOOKUP($C207,$G$6:$I$12,3,FALSE),"")</f>
        <v/>
      </c>
      <c r="E207" s="20" t="n"/>
      <c r="G207" s="21" t="n"/>
      <c r="H207" s="22" t="n"/>
      <c r="I207" s="23" t="n"/>
      <c r="J207" s="24" t="n"/>
      <c r="K207" s="25">
        <f>IF($G207="","",$G207-WEEKDAY($G207,3))</f>
        <v/>
      </c>
    </row>
    <row r="208" ht="18" customHeight="1">
      <c r="A208" s="18">
        <f>IF($A207="","",IF(WORKDAY($A207,1)&gt;$C$7,"",WORKDAY($A207,1)))</f>
        <v/>
      </c>
      <c r="B208" s="19">
        <f>IF($A208="","",TEXT($A208,"ddd"))</f>
        <v/>
      </c>
      <c r="C208" s="6" t="n"/>
      <c r="D208" s="13">
        <f>IFERROR(VLOOKUP($C208,$G$6:$I$12,3,FALSE),"")</f>
        <v/>
      </c>
      <c r="E208" s="20" t="n"/>
      <c r="G208" s="21" t="n"/>
      <c r="H208" s="22" t="n"/>
      <c r="I208" s="23" t="n"/>
      <c r="J208" s="24" t="n"/>
      <c r="K208" s="25">
        <f>IF($G208="","",$G208-WEEKDAY($G208,3))</f>
        <v/>
      </c>
    </row>
    <row r="209" ht="18" customHeight="1">
      <c r="A209" s="18">
        <f>IF($A208="","",IF(WORKDAY($A208,1)&gt;$C$7,"",WORKDAY($A208,1)))</f>
        <v/>
      </c>
      <c r="B209" s="19">
        <f>IF($A209="","",TEXT($A209,"ddd"))</f>
        <v/>
      </c>
      <c r="C209" s="6" t="n"/>
      <c r="D209" s="13">
        <f>IFERROR(VLOOKUP($C209,$G$6:$I$12,3,FALSE),"")</f>
        <v/>
      </c>
      <c r="E209" s="20" t="n"/>
      <c r="G209" s="21" t="n"/>
      <c r="H209" s="22" t="n"/>
      <c r="I209" s="23" t="n"/>
      <c r="J209" s="24" t="n"/>
      <c r="K209" s="25">
        <f>IF($G209="","",$G209-WEEKDAY($G209,3))</f>
        <v/>
      </c>
    </row>
    <row r="210" ht="18" customHeight="1">
      <c r="A210" s="18">
        <f>IF($A209="","",IF(WORKDAY($A209,1)&gt;$C$7,"",WORKDAY($A209,1)))</f>
        <v/>
      </c>
      <c r="B210" s="19">
        <f>IF($A210="","",TEXT($A210,"ddd"))</f>
        <v/>
      </c>
      <c r="C210" s="6" t="n"/>
      <c r="D210" s="13">
        <f>IFERROR(VLOOKUP($C210,$G$6:$I$12,3,FALSE),"")</f>
        <v/>
      </c>
      <c r="E210" s="20" t="n"/>
      <c r="G210" s="21" t="n"/>
      <c r="H210" s="22" t="n"/>
      <c r="I210" s="23" t="n"/>
      <c r="J210" s="24" t="n"/>
      <c r="K210" s="25">
        <f>IF($G210="","",$G210-WEEKDAY($G210,3))</f>
        <v/>
      </c>
    </row>
    <row r="211" ht="18" customHeight="1">
      <c r="A211" s="18">
        <f>IF($A210="","",IF(WORKDAY($A210,1)&gt;$C$7,"",WORKDAY($A210,1)))</f>
        <v/>
      </c>
      <c r="B211" s="19">
        <f>IF($A211="","",TEXT($A211,"ddd"))</f>
        <v/>
      </c>
      <c r="C211" s="6" t="n"/>
      <c r="D211" s="13">
        <f>IFERROR(VLOOKUP($C211,$G$6:$I$12,3,FALSE),"")</f>
        <v/>
      </c>
      <c r="E211" s="20" t="n"/>
      <c r="G211" s="21" t="n"/>
      <c r="H211" s="22" t="n"/>
      <c r="I211" s="23" t="n"/>
      <c r="J211" s="24" t="n"/>
      <c r="K211" s="25">
        <f>IF($G211="","",$G211-WEEKDAY($G211,3))</f>
        <v/>
      </c>
    </row>
    <row r="212" ht="18" customHeight="1">
      <c r="A212" s="18">
        <f>IF($A211="","",IF(WORKDAY($A211,1)&gt;$C$7,"",WORKDAY($A211,1)))</f>
        <v/>
      </c>
      <c r="B212" s="19">
        <f>IF($A212="","",TEXT($A212,"ddd"))</f>
        <v/>
      </c>
      <c r="C212" s="6" t="n"/>
      <c r="D212" s="13">
        <f>IFERROR(VLOOKUP($C212,$G$6:$I$12,3,FALSE),"")</f>
        <v/>
      </c>
      <c r="E212" s="20" t="n"/>
      <c r="G212" s="21" t="n"/>
      <c r="H212" s="22" t="n"/>
      <c r="I212" s="23" t="n"/>
      <c r="J212" s="24" t="n"/>
      <c r="K212" s="25">
        <f>IF($G212="","",$G212-WEEKDAY($G212,3))</f>
        <v/>
      </c>
    </row>
    <row r="213" ht="18" customHeight="1">
      <c r="A213" s="18">
        <f>IF($A212="","",IF(WORKDAY($A212,1)&gt;$C$7,"",WORKDAY($A212,1)))</f>
        <v/>
      </c>
      <c r="B213" s="19">
        <f>IF($A213="","",TEXT($A213,"ddd"))</f>
        <v/>
      </c>
      <c r="C213" s="6" t="n"/>
      <c r="D213" s="13">
        <f>IFERROR(VLOOKUP($C213,$G$6:$I$12,3,FALSE),"")</f>
        <v/>
      </c>
      <c r="E213" s="20" t="n"/>
      <c r="G213" s="21" t="n"/>
      <c r="H213" s="22" t="n"/>
      <c r="I213" s="23" t="n"/>
      <c r="J213" s="24" t="n"/>
      <c r="K213" s="25">
        <f>IF($G213="","",$G213-WEEKDAY($G213,3))</f>
        <v/>
      </c>
    </row>
    <row r="214" ht="18" customHeight="1">
      <c r="A214" s="18">
        <f>IF($A213="","",IF(WORKDAY($A213,1)&gt;$C$7,"",WORKDAY($A213,1)))</f>
        <v/>
      </c>
      <c r="B214" s="19">
        <f>IF($A214="","",TEXT($A214,"ddd"))</f>
        <v/>
      </c>
      <c r="C214" s="6" t="n"/>
      <c r="D214" s="13">
        <f>IFERROR(VLOOKUP($C214,$G$6:$I$12,3,FALSE),"")</f>
        <v/>
      </c>
      <c r="E214" s="20" t="n"/>
      <c r="G214" s="21" t="n"/>
      <c r="H214" s="22" t="n"/>
      <c r="I214" s="23" t="n"/>
      <c r="J214" s="24" t="n"/>
      <c r="K214" s="25">
        <f>IF($G214="","",$G214-WEEKDAY($G214,3))</f>
        <v/>
      </c>
    </row>
    <row r="215" ht="18" customHeight="1">
      <c r="A215" s="18">
        <f>IF($A214="","",IF(WORKDAY($A214,1)&gt;$C$7,"",WORKDAY($A214,1)))</f>
        <v/>
      </c>
      <c r="B215" s="19">
        <f>IF($A215="","",TEXT($A215,"ddd"))</f>
        <v/>
      </c>
      <c r="C215" s="6" t="n"/>
      <c r="D215" s="13">
        <f>IFERROR(VLOOKUP($C215,$G$6:$I$12,3,FALSE),"")</f>
        <v/>
      </c>
      <c r="E215" s="20" t="n"/>
      <c r="G215" s="21" t="n"/>
      <c r="H215" s="22" t="n"/>
      <c r="I215" s="23" t="n"/>
      <c r="J215" s="24" t="n"/>
      <c r="K215" s="25">
        <f>IF($G215="","",$G215-WEEKDAY($G215,3))</f>
        <v/>
      </c>
    </row>
    <row r="216" ht="18" customHeight="1">
      <c r="A216" s="18">
        <f>IF($A215="","",IF(WORKDAY($A215,1)&gt;$C$7,"",WORKDAY($A215,1)))</f>
        <v/>
      </c>
      <c r="B216" s="19">
        <f>IF($A216="","",TEXT($A216,"ddd"))</f>
        <v/>
      </c>
      <c r="C216" s="6" t="n"/>
      <c r="D216" s="13">
        <f>IFERROR(VLOOKUP($C216,$G$6:$I$12,3,FALSE),"")</f>
        <v/>
      </c>
      <c r="E216" s="20" t="n"/>
      <c r="G216" s="21" t="n"/>
      <c r="H216" s="22" t="n"/>
      <c r="I216" s="23" t="n"/>
      <c r="J216" s="24" t="n"/>
      <c r="K216" s="25">
        <f>IF($G216="","",$G216-WEEKDAY($G216,3))</f>
        <v/>
      </c>
    </row>
    <row r="217" ht="18" customHeight="1">
      <c r="A217" s="18">
        <f>IF($A216="","",IF(WORKDAY($A216,1)&gt;$C$7,"",WORKDAY($A216,1)))</f>
        <v/>
      </c>
      <c r="B217" s="19">
        <f>IF($A217="","",TEXT($A217,"ddd"))</f>
        <v/>
      </c>
      <c r="C217" s="6" t="n"/>
      <c r="D217" s="13">
        <f>IFERROR(VLOOKUP($C217,$G$6:$I$12,3,FALSE),"")</f>
        <v/>
      </c>
      <c r="E217" s="20" t="n"/>
      <c r="G217" s="21" t="n"/>
      <c r="H217" s="22" t="n"/>
      <c r="I217" s="23" t="n"/>
      <c r="J217" s="24" t="n"/>
      <c r="K217" s="25">
        <f>IF($G217="","",$G217-WEEKDAY($G217,3))</f>
        <v/>
      </c>
    </row>
    <row r="218" ht="18" customHeight="1">
      <c r="A218" s="18">
        <f>IF($A217="","",IF(WORKDAY($A217,1)&gt;$C$7,"",WORKDAY($A217,1)))</f>
        <v/>
      </c>
      <c r="B218" s="19">
        <f>IF($A218="","",TEXT($A218,"ddd"))</f>
        <v/>
      </c>
      <c r="C218" s="6" t="n"/>
      <c r="D218" s="13">
        <f>IFERROR(VLOOKUP($C218,$G$6:$I$12,3,FALSE),"")</f>
        <v/>
      </c>
      <c r="E218" s="20" t="n"/>
      <c r="G218" s="21" t="n"/>
      <c r="H218" s="22" t="n"/>
      <c r="I218" s="23" t="n"/>
      <c r="J218" s="24" t="n"/>
      <c r="K218" s="25">
        <f>IF($G218="","",$G218-WEEKDAY($G218,3))</f>
        <v/>
      </c>
    </row>
    <row r="219" ht="18" customHeight="1">
      <c r="A219" s="18">
        <f>IF($A218="","",IF(WORKDAY($A218,1)&gt;$C$7,"",WORKDAY($A218,1)))</f>
        <v/>
      </c>
      <c r="B219" s="19">
        <f>IF($A219="","",TEXT($A219,"ddd"))</f>
        <v/>
      </c>
      <c r="C219" s="6" t="n"/>
      <c r="D219" s="13">
        <f>IFERROR(VLOOKUP($C219,$G$6:$I$12,3,FALSE),"")</f>
        <v/>
      </c>
      <c r="E219" s="20" t="n"/>
      <c r="G219" s="21" t="n"/>
      <c r="H219" s="22" t="n"/>
      <c r="I219" s="23" t="n"/>
      <c r="J219" s="24" t="n"/>
      <c r="K219" s="25">
        <f>IF($G219="","",$G219-WEEKDAY($G219,3))</f>
        <v/>
      </c>
    </row>
    <row r="220" ht="18" customHeight="1">
      <c r="A220" s="18">
        <f>IF($A219="","",IF(WORKDAY($A219,1)&gt;$C$7,"",WORKDAY($A219,1)))</f>
        <v/>
      </c>
      <c r="B220" s="19">
        <f>IF($A220="","",TEXT($A220,"ddd"))</f>
        <v/>
      </c>
      <c r="C220" s="6" t="n"/>
      <c r="D220" s="13">
        <f>IFERROR(VLOOKUP($C220,$G$6:$I$12,3,FALSE),"")</f>
        <v/>
      </c>
      <c r="E220" s="20" t="n"/>
      <c r="G220" s="21" t="n"/>
      <c r="H220" s="22" t="n"/>
      <c r="I220" s="23" t="n"/>
      <c r="J220" s="24" t="n"/>
      <c r="K220" s="25">
        <f>IF($G220="","",$G220-WEEKDAY($G220,3))</f>
        <v/>
      </c>
    </row>
    <row r="221" ht="18" customHeight="1">
      <c r="A221" s="18">
        <f>IF($A220="","",IF(WORKDAY($A220,1)&gt;$C$7,"",WORKDAY($A220,1)))</f>
        <v/>
      </c>
      <c r="B221" s="19">
        <f>IF($A221="","",TEXT($A221,"ddd"))</f>
        <v/>
      </c>
      <c r="C221" s="6" t="n"/>
      <c r="D221" s="13">
        <f>IFERROR(VLOOKUP($C221,$G$6:$I$12,3,FALSE),"")</f>
        <v/>
      </c>
      <c r="E221" s="20" t="n"/>
      <c r="G221" s="21" t="n"/>
      <c r="H221" s="22" t="n"/>
      <c r="I221" s="23" t="n"/>
      <c r="J221" s="24" t="n"/>
      <c r="K221" s="25">
        <f>IF($G221="","",$G221-WEEKDAY($G221,3))</f>
        <v/>
      </c>
    </row>
    <row r="222" ht="18" customHeight="1">
      <c r="A222" s="18">
        <f>IF($A221="","",IF(WORKDAY($A221,1)&gt;$C$7,"",WORKDAY($A221,1)))</f>
        <v/>
      </c>
      <c r="B222" s="19">
        <f>IF($A222="","",TEXT($A222,"ddd"))</f>
        <v/>
      </c>
      <c r="C222" s="6" t="n"/>
      <c r="D222" s="13">
        <f>IFERROR(VLOOKUP($C222,$G$6:$I$12,3,FALSE),"")</f>
        <v/>
      </c>
      <c r="E222" s="20" t="n"/>
      <c r="G222" s="21" t="n"/>
      <c r="H222" s="22" t="n"/>
      <c r="I222" s="23" t="n"/>
      <c r="J222" s="24" t="n"/>
      <c r="K222" s="25">
        <f>IF($G222="","",$G222-WEEKDAY($G222,3))</f>
        <v/>
      </c>
    </row>
    <row r="223" ht="18" customHeight="1">
      <c r="A223" s="18">
        <f>IF($A222="","",IF(WORKDAY($A222,1)&gt;$C$7,"",WORKDAY($A222,1)))</f>
        <v/>
      </c>
      <c r="B223" s="19">
        <f>IF($A223="","",TEXT($A223,"ddd"))</f>
        <v/>
      </c>
      <c r="C223" s="6" t="n"/>
      <c r="D223" s="13">
        <f>IFERROR(VLOOKUP($C223,$G$6:$I$12,3,FALSE),"")</f>
        <v/>
      </c>
      <c r="E223" s="20" t="n"/>
      <c r="G223" s="21" t="n"/>
      <c r="H223" s="22" t="n"/>
      <c r="I223" s="23" t="n"/>
      <c r="J223" s="24" t="n"/>
      <c r="K223" s="25">
        <f>IF($G223="","",$G223-WEEKDAY($G223,3))</f>
        <v/>
      </c>
    </row>
    <row r="224" ht="18" customHeight="1">
      <c r="A224" s="18">
        <f>IF($A223="","",IF(WORKDAY($A223,1)&gt;$C$7,"",WORKDAY($A223,1)))</f>
        <v/>
      </c>
      <c r="B224" s="19">
        <f>IF($A224="","",TEXT($A224,"ddd"))</f>
        <v/>
      </c>
      <c r="C224" s="6" t="n"/>
      <c r="D224" s="13">
        <f>IFERROR(VLOOKUP($C224,$G$6:$I$12,3,FALSE),"")</f>
        <v/>
      </c>
      <c r="E224" s="20" t="n"/>
      <c r="G224" s="21" t="n"/>
      <c r="H224" s="22" t="n"/>
      <c r="I224" s="23" t="n"/>
      <c r="J224" s="24" t="n"/>
      <c r="K224" s="25">
        <f>IF($G224="","",$G224-WEEKDAY($G224,3))</f>
        <v/>
      </c>
    </row>
    <row r="225" ht="18" customHeight="1">
      <c r="A225" s="18">
        <f>IF($A224="","",IF(WORKDAY($A224,1)&gt;$C$7,"",WORKDAY($A224,1)))</f>
        <v/>
      </c>
      <c r="B225" s="19">
        <f>IF($A225="","",TEXT($A225,"ddd"))</f>
        <v/>
      </c>
      <c r="C225" s="6" t="n"/>
      <c r="D225" s="13">
        <f>IFERROR(VLOOKUP($C225,$G$6:$I$12,3,FALSE),"")</f>
        <v/>
      </c>
      <c r="E225" s="20" t="n"/>
      <c r="G225" s="21" t="n"/>
      <c r="H225" s="22" t="n"/>
      <c r="I225" s="23" t="n"/>
      <c r="J225" s="24" t="n"/>
      <c r="K225" s="25">
        <f>IF($G225="","",$G225-WEEKDAY($G225,3))</f>
        <v/>
      </c>
    </row>
    <row r="226" ht="18" customHeight="1">
      <c r="A226" s="18">
        <f>IF($A225="","",IF(WORKDAY($A225,1)&gt;$C$7,"",WORKDAY($A225,1)))</f>
        <v/>
      </c>
      <c r="B226" s="19">
        <f>IF($A226="","",TEXT($A226,"ddd"))</f>
        <v/>
      </c>
      <c r="C226" s="6" t="n"/>
      <c r="D226" s="13">
        <f>IFERROR(VLOOKUP($C226,$G$6:$I$12,3,FALSE),"")</f>
        <v/>
      </c>
      <c r="E226" s="20" t="n"/>
      <c r="G226" s="21" t="n"/>
      <c r="H226" s="22" t="n"/>
      <c r="I226" s="23" t="n"/>
      <c r="J226" s="24" t="n"/>
      <c r="K226" s="25">
        <f>IF($G226="","",$G226-WEEKDAY($G226,3))</f>
        <v/>
      </c>
    </row>
    <row r="227" ht="18" customHeight="1">
      <c r="A227" s="18">
        <f>IF($A226="","",IF(WORKDAY($A226,1)&gt;$C$7,"",WORKDAY($A226,1)))</f>
        <v/>
      </c>
      <c r="B227" s="19">
        <f>IF($A227="","",TEXT($A227,"ddd"))</f>
        <v/>
      </c>
      <c r="C227" s="6" t="n"/>
      <c r="D227" s="13">
        <f>IFERROR(VLOOKUP($C227,$G$6:$I$12,3,FALSE),"")</f>
        <v/>
      </c>
      <c r="E227" s="20" t="n"/>
      <c r="G227" s="21" t="n"/>
      <c r="H227" s="22" t="n"/>
      <c r="I227" s="23" t="n"/>
      <c r="J227" s="24" t="n"/>
      <c r="K227" s="25">
        <f>IF($G227="","",$G227-WEEKDAY($G227,3))</f>
        <v/>
      </c>
    </row>
    <row r="228" ht="18" customHeight="1">
      <c r="A228" s="18">
        <f>IF($A227="","",IF(WORKDAY($A227,1)&gt;$C$7,"",WORKDAY($A227,1)))</f>
        <v/>
      </c>
      <c r="B228" s="19">
        <f>IF($A228="","",TEXT($A228,"ddd"))</f>
        <v/>
      </c>
      <c r="C228" s="6" t="n"/>
      <c r="D228" s="13">
        <f>IFERROR(VLOOKUP($C228,$G$6:$I$12,3,FALSE),"")</f>
        <v/>
      </c>
      <c r="E228" s="20" t="n"/>
      <c r="G228" s="21" t="n"/>
      <c r="H228" s="22" t="n"/>
      <c r="I228" s="23" t="n"/>
      <c r="J228" s="24" t="n"/>
      <c r="K228" s="25">
        <f>IF($G228="","",$G228-WEEKDAY($G228,3))</f>
        <v/>
      </c>
    </row>
    <row r="229" ht="18" customHeight="1">
      <c r="A229" s="18">
        <f>IF($A228="","",IF(WORKDAY($A228,1)&gt;$C$7,"",WORKDAY($A228,1)))</f>
        <v/>
      </c>
      <c r="B229" s="19">
        <f>IF($A229="","",TEXT($A229,"ddd"))</f>
        <v/>
      </c>
      <c r="C229" s="6" t="n"/>
      <c r="D229" s="13">
        <f>IFERROR(VLOOKUP($C229,$G$6:$I$12,3,FALSE),"")</f>
        <v/>
      </c>
      <c r="E229" s="20" t="n"/>
      <c r="G229" s="21" t="n"/>
      <c r="H229" s="22" t="n"/>
      <c r="I229" s="23" t="n"/>
      <c r="J229" s="24" t="n"/>
      <c r="K229" s="25">
        <f>IF($G229="","",$G229-WEEKDAY($G229,3))</f>
        <v/>
      </c>
    </row>
    <row r="230" ht="18" customHeight="1">
      <c r="A230" s="18">
        <f>IF($A229="","",IF(WORKDAY($A229,1)&gt;$C$7,"",WORKDAY($A229,1)))</f>
        <v/>
      </c>
      <c r="B230" s="19">
        <f>IF($A230="","",TEXT($A230,"ddd"))</f>
        <v/>
      </c>
      <c r="C230" s="6" t="n"/>
      <c r="D230" s="13">
        <f>IFERROR(VLOOKUP($C230,$G$6:$I$12,3,FALSE),"")</f>
        <v/>
      </c>
      <c r="E230" s="20" t="n"/>
      <c r="G230" s="21" t="n"/>
      <c r="H230" s="22" t="n"/>
      <c r="I230" s="23" t="n"/>
      <c r="J230" s="24" t="n"/>
      <c r="K230" s="25">
        <f>IF($G230="","",$G230-WEEKDAY($G230,3))</f>
        <v/>
      </c>
    </row>
    <row r="231" ht="18" customHeight="1">
      <c r="A231" s="18">
        <f>IF($A230="","",IF(WORKDAY($A230,1)&gt;$C$7,"",WORKDAY($A230,1)))</f>
        <v/>
      </c>
      <c r="B231" s="19">
        <f>IF($A231="","",TEXT($A231,"ddd"))</f>
        <v/>
      </c>
      <c r="C231" s="6" t="n"/>
      <c r="D231" s="13">
        <f>IFERROR(VLOOKUP($C231,$G$6:$I$12,3,FALSE),"")</f>
        <v/>
      </c>
      <c r="E231" s="20" t="n"/>
      <c r="G231" s="21" t="n"/>
      <c r="H231" s="22" t="n"/>
      <c r="I231" s="23" t="n"/>
      <c r="J231" s="24" t="n"/>
      <c r="K231" s="25">
        <f>IF($G231="","",$G231-WEEKDAY($G231,3))</f>
        <v/>
      </c>
    </row>
    <row r="232" ht="18" customHeight="1">
      <c r="A232" s="18">
        <f>IF($A231="","",IF(WORKDAY($A231,1)&gt;$C$7,"",WORKDAY($A231,1)))</f>
        <v/>
      </c>
      <c r="B232" s="19">
        <f>IF($A232="","",TEXT($A232,"ddd"))</f>
        <v/>
      </c>
      <c r="C232" s="6" t="n"/>
      <c r="D232" s="13">
        <f>IFERROR(VLOOKUP($C232,$G$6:$I$12,3,FALSE),"")</f>
        <v/>
      </c>
      <c r="E232" s="20" t="n"/>
      <c r="G232" s="21" t="n"/>
      <c r="H232" s="22" t="n"/>
      <c r="I232" s="23" t="n"/>
      <c r="J232" s="24" t="n"/>
      <c r="K232" s="25">
        <f>IF($G232="","",$G232-WEEKDAY($G232,3))</f>
        <v/>
      </c>
    </row>
    <row r="233" ht="18" customHeight="1">
      <c r="A233" s="18">
        <f>IF($A232="","",IF(WORKDAY($A232,1)&gt;$C$7,"",WORKDAY($A232,1)))</f>
        <v/>
      </c>
      <c r="B233" s="19">
        <f>IF($A233="","",TEXT($A233,"ddd"))</f>
        <v/>
      </c>
      <c r="C233" s="6" t="n"/>
      <c r="D233" s="13">
        <f>IFERROR(VLOOKUP($C233,$G$6:$I$12,3,FALSE),"")</f>
        <v/>
      </c>
      <c r="E233" s="20" t="n"/>
      <c r="G233" s="21" t="n"/>
      <c r="H233" s="22" t="n"/>
      <c r="I233" s="23" t="n"/>
      <c r="J233" s="24" t="n"/>
      <c r="K233" s="25">
        <f>IF($G233="","",$G233-WEEKDAY($G233,3))</f>
        <v/>
      </c>
    </row>
    <row r="234" ht="18" customHeight="1">
      <c r="A234" s="18">
        <f>IF($A233="","",IF(WORKDAY($A233,1)&gt;$C$7,"",WORKDAY($A233,1)))</f>
        <v/>
      </c>
      <c r="B234" s="19">
        <f>IF($A234="","",TEXT($A234,"ddd"))</f>
        <v/>
      </c>
      <c r="C234" s="6" t="n"/>
      <c r="D234" s="13">
        <f>IFERROR(VLOOKUP($C234,$G$6:$I$12,3,FALSE),"")</f>
        <v/>
      </c>
      <c r="E234" s="20" t="n"/>
      <c r="G234" s="21" t="n"/>
      <c r="H234" s="22" t="n"/>
      <c r="I234" s="23" t="n"/>
      <c r="J234" s="24" t="n"/>
      <c r="K234" s="25">
        <f>IF($G234="","",$G234-WEEKDAY($G234,3))</f>
        <v/>
      </c>
    </row>
    <row r="235" ht="18" customHeight="1">
      <c r="A235" s="18">
        <f>IF($A234="","",IF(WORKDAY($A234,1)&gt;$C$7,"",WORKDAY($A234,1)))</f>
        <v/>
      </c>
      <c r="B235" s="19">
        <f>IF($A235="","",TEXT($A235,"ddd"))</f>
        <v/>
      </c>
      <c r="C235" s="6" t="n"/>
      <c r="D235" s="13">
        <f>IFERROR(VLOOKUP($C235,$G$6:$I$12,3,FALSE),"")</f>
        <v/>
      </c>
      <c r="E235" s="20" t="n"/>
      <c r="G235" s="21" t="n"/>
      <c r="H235" s="22" t="n"/>
      <c r="I235" s="23" t="n"/>
      <c r="J235" s="24" t="n"/>
      <c r="K235" s="25">
        <f>IF($G235="","",$G235-WEEKDAY($G235,3))</f>
        <v/>
      </c>
    </row>
    <row r="236" ht="18" customHeight="1">
      <c r="A236" s="18">
        <f>IF($A235="","",IF(WORKDAY($A235,1)&gt;$C$7,"",WORKDAY($A235,1)))</f>
        <v/>
      </c>
      <c r="B236" s="19">
        <f>IF($A236="","",TEXT($A236,"ddd"))</f>
        <v/>
      </c>
      <c r="C236" s="6" t="n"/>
      <c r="D236" s="13">
        <f>IFERROR(VLOOKUP($C236,$G$6:$I$12,3,FALSE),"")</f>
        <v/>
      </c>
      <c r="E236" s="20" t="n"/>
      <c r="G236" s="21" t="n"/>
      <c r="H236" s="22" t="n"/>
      <c r="I236" s="23" t="n"/>
      <c r="J236" s="24" t="n"/>
      <c r="K236" s="25">
        <f>IF($G236="","",$G236-WEEKDAY($G236,3))</f>
        <v/>
      </c>
    </row>
    <row r="237" ht="18" customHeight="1">
      <c r="A237" s="18">
        <f>IF($A236="","",IF(WORKDAY($A236,1)&gt;$C$7,"",WORKDAY($A236,1)))</f>
        <v/>
      </c>
      <c r="B237" s="19">
        <f>IF($A237="","",TEXT($A237,"ddd"))</f>
        <v/>
      </c>
      <c r="C237" s="6" t="n"/>
      <c r="D237" s="13">
        <f>IFERROR(VLOOKUP($C237,$G$6:$I$12,3,FALSE),"")</f>
        <v/>
      </c>
      <c r="E237" s="20" t="n"/>
      <c r="G237" s="21" t="n"/>
      <c r="H237" s="22" t="n"/>
      <c r="I237" s="23" t="n"/>
      <c r="J237" s="24" t="n"/>
      <c r="K237" s="25">
        <f>IF($G237="","",$G237-WEEKDAY($G237,3))</f>
        <v/>
      </c>
    </row>
    <row r="238" ht="18" customHeight="1">
      <c r="A238" s="18">
        <f>IF($A237="","",IF(WORKDAY($A237,1)&gt;$C$7,"",WORKDAY($A237,1)))</f>
        <v/>
      </c>
      <c r="B238" s="19">
        <f>IF($A238="","",TEXT($A238,"ddd"))</f>
        <v/>
      </c>
      <c r="C238" s="6" t="n"/>
      <c r="D238" s="13">
        <f>IFERROR(VLOOKUP($C238,$G$6:$I$12,3,FALSE),"")</f>
        <v/>
      </c>
      <c r="E238" s="20" t="n"/>
      <c r="G238" s="21" t="n"/>
      <c r="H238" s="22" t="n"/>
      <c r="I238" s="23" t="n"/>
      <c r="J238" s="24" t="n"/>
      <c r="K238" s="25">
        <f>IF($G238="","",$G238-WEEKDAY($G238,3))</f>
        <v/>
      </c>
    </row>
    <row r="239" ht="18" customHeight="1">
      <c r="A239" s="18">
        <f>IF($A238="","",IF(WORKDAY($A238,1)&gt;$C$7,"",WORKDAY($A238,1)))</f>
        <v/>
      </c>
      <c r="B239" s="19">
        <f>IF($A239="","",TEXT($A239,"ddd"))</f>
        <v/>
      </c>
      <c r="C239" s="6" t="n"/>
      <c r="D239" s="13">
        <f>IFERROR(VLOOKUP($C239,$G$6:$I$12,3,FALSE),"")</f>
        <v/>
      </c>
      <c r="E239" s="20" t="n"/>
      <c r="G239" s="21" t="n"/>
      <c r="H239" s="22" t="n"/>
      <c r="I239" s="23" t="n"/>
      <c r="J239" s="24" t="n"/>
      <c r="K239" s="25">
        <f>IF($G239="","",$G239-WEEKDAY($G239,3))</f>
        <v/>
      </c>
    </row>
    <row r="240" ht="18" customHeight="1">
      <c r="A240" s="18">
        <f>IF($A239="","",IF(WORKDAY($A239,1)&gt;$C$7,"",WORKDAY($A239,1)))</f>
        <v/>
      </c>
      <c r="B240" s="19">
        <f>IF($A240="","",TEXT($A240,"ddd"))</f>
        <v/>
      </c>
      <c r="C240" s="6" t="n"/>
      <c r="D240" s="13">
        <f>IFERROR(VLOOKUP($C240,$G$6:$I$12,3,FALSE),"")</f>
        <v/>
      </c>
      <c r="E240" s="20" t="n"/>
      <c r="G240" s="21" t="n"/>
      <c r="H240" s="22" t="n"/>
      <c r="I240" s="23" t="n"/>
      <c r="J240" s="24" t="n"/>
      <c r="K240" s="25">
        <f>IF($G240="","",$G240-WEEKDAY($G240,3))</f>
        <v/>
      </c>
    </row>
    <row r="241" ht="18" customHeight="1">
      <c r="A241" s="18">
        <f>IF($A240="","",IF(WORKDAY($A240,1)&gt;$C$7,"",WORKDAY($A240,1)))</f>
        <v/>
      </c>
      <c r="B241" s="19">
        <f>IF($A241="","",TEXT($A241,"ddd"))</f>
        <v/>
      </c>
      <c r="C241" s="6" t="n"/>
      <c r="D241" s="13">
        <f>IFERROR(VLOOKUP($C241,$G$6:$I$12,3,FALSE),"")</f>
        <v/>
      </c>
      <c r="E241" s="20" t="n"/>
      <c r="G241" s="21" t="n"/>
      <c r="H241" s="22" t="n"/>
      <c r="I241" s="23" t="n"/>
      <c r="J241" s="24" t="n"/>
      <c r="K241" s="25">
        <f>IF($G241="","",$G241-WEEKDAY($G241,3))</f>
        <v/>
      </c>
    </row>
    <row r="242" ht="18" customHeight="1">
      <c r="A242" s="18">
        <f>IF($A241="","",IF(WORKDAY($A241,1)&gt;$C$7,"",WORKDAY($A241,1)))</f>
        <v/>
      </c>
      <c r="B242" s="19">
        <f>IF($A242="","",TEXT($A242,"ddd"))</f>
        <v/>
      </c>
      <c r="C242" s="6" t="n"/>
      <c r="D242" s="13">
        <f>IFERROR(VLOOKUP($C242,$G$6:$I$12,3,FALSE),"")</f>
        <v/>
      </c>
      <c r="E242" s="20" t="n"/>
      <c r="G242" s="21" t="n"/>
      <c r="H242" s="22" t="n"/>
      <c r="I242" s="23" t="n"/>
      <c r="J242" s="24" t="n"/>
      <c r="K242" s="25">
        <f>IF($G242="","",$G242-WEEKDAY($G242,3))</f>
        <v/>
      </c>
    </row>
    <row r="243" ht="18" customHeight="1">
      <c r="A243" s="18">
        <f>IF($A242="","",IF(WORKDAY($A242,1)&gt;$C$7,"",WORKDAY($A242,1)))</f>
        <v/>
      </c>
      <c r="B243" s="19">
        <f>IF($A243="","",TEXT($A243,"ddd"))</f>
        <v/>
      </c>
      <c r="C243" s="6" t="n"/>
      <c r="D243" s="13">
        <f>IFERROR(VLOOKUP($C243,$G$6:$I$12,3,FALSE),"")</f>
        <v/>
      </c>
      <c r="E243" s="20" t="n"/>
      <c r="G243" s="21" t="n"/>
      <c r="H243" s="22" t="n"/>
      <c r="I243" s="23" t="n"/>
      <c r="J243" s="24" t="n"/>
      <c r="K243" s="25">
        <f>IF($G243="","",$G243-WEEKDAY($G243,3))</f>
        <v/>
      </c>
    </row>
    <row r="244" ht="18" customHeight="1">
      <c r="A244" s="18">
        <f>IF($A243="","",IF(WORKDAY($A243,1)&gt;$C$7,"",WORKDAY($A243,1)))</f>
        <v/>
      </c>
      <c r="B244" s="19">
        <f>IF($A244="","",TEXT($A244,"ddd"))</f>
        <v/>
      </c>
      <c r="C244" s="6" t="n"/>
      <c r="D244" s="13">
        <f>IFERROR(VLOOKUP($C244,$G$6:$I$12,3,FALSE),"")</f>
        <v/>
      </c>
      <c r="E244" s="20" t="n"/>
      <c r="G244" s="21" t="n"/>
      <c r="H244" s="22" t="n"/>
      <c r="I244" s="23" t="n"/>
      <c r="J244" s="24" t="n"/>
      <c r="K244" s="25">
        <f>IF($G244="","",$G244-WEEKDAY($G244,3))</f>
        <v/>
      </c>
    </row>
    <row r="245" ht="18" customHeight="1">
      <c r="A245" s="18">
        <f>IF($A244="","",IF(WORKDAY($A244,1)&gt;$C$7,"",WORKDAY($A244,1)))</f>
        <v/>
      </c>
      <c r="B245" s="19">
        <f>IF($A245="","",TEXT($A245,"ddd"))</f>
        <v/>
      </c>
      <c r="C245" s="6" t="n"/>
      <c r="D245" s="13">
        <f>IFERROR(VLOOKUP($C245,$G$6:$I$12,3,FALSE),"")</f>
        <v/>
      </c>
      <c r="E245" s="20" t="n"/>
      <c r="G245" s="21" t="n"/>
      <c r="H245" s="22" t="n"/>
      <c r="I245" s="23" t="n"/>
      <c r="J245" s="24" t="n"/>
      <c r="K245" s="25">
        <f>IF($G245="","",$G245-WEEKDAY($G245,3))</f>
        <v/>
      </c>
    </row>
    <row r="246" ht="18" customHeight="1">
      <c r="A246" s="18">
        <f>IF($A245="","",IF(WORKDAY($A245,1)&gt;$C$7,"",WORKDAY($A245,1)))</f>
        <v/>
      </c>
      <c r="B246" s="19">
        <f>IF($A246="","",TEXT($A246,"ddd"))</f>
        <v/>
      </c>
      <c r="C246" s="6" t="n"/>
      <c r="D246" s="13">
        <f>IFERROR(VLOOKUP($C246,$G$6:$I$12,3,FALSE),"")</f>
        <v/>
      </c>
      <c r="E246" s="20" t="n"/>
      <c r="G246" s="21" t="n"/>
      <c r="H246" s="22" t="n"/>
      <c r="I246" s="23" t="n"/>
      <c r="J246" s="24" t="n"/>
      <c r="K246" s="25">
        <f>IF($G246="","",$G246-WEEKDAY($G246,3))</f>
        <v/>
      </c>
    </row>
    <row r="247" ht="18" customHeight="1">
      <c r="A247" s="18">
        <f>IF($A246="","",IF(WORKDAY($A246,1)&gt;$C$7,"",WORKDAY($A246,1)))</f>
        <v/>
      </c>
      <c r="B247" s="19">
        <f>IF($A247="","",TEXT($A247,"ddd"))</f>
        <v/>
      </c>
      <c r="C247" s="6" t="n"/>
      <c r="D247" s="13">
        <f>IFERROR(VLOOKUP($C247,$G$6:$I$12,3,FALSE),"")</f>
        <v/>
      </c>
      <c r="E247" s="20" t="n"/>
      <c r="G247" s="21" t="n"/>
      <c r="H247" s="22" t="n"/>
      <c r="I247" s="23" t="n"/>
      <c r="J247" s="24" t="n"/>
      <c r="K247" s="25">
        <f>IF($G247="","",$G247-WEEKDAY($G247,3))</f>
        <v/>
      </c>
    </row>
    <row r="248" ht="18" customHeight="1">
      <c r="A248" s="18">
        <f>IF($A247="","",IF(WORKDAY($A247,1)&gt;$C$7,"",WORKDAY($A247,1)))</f>
        <v/>
      </c>
      <c r="B248" s="19">
        <f>IF($A248="","",TEXT($A248,"ddd"))</f>
        <v/>
      </c>
      <c r="C248" s="6" t="n"/>
      <c r="D248" s="13">
        <f>IFERROR(VLOOKUP($C248,$G$6:$I$12,3,FALSE),"")</f>
        <v/>
      </c>
      <c r="E248" s="20" t="n"/>
      <c r="G248" s="21" t="n"/>
      <c r="H248" s="22" t="n"/>
      <c r="I248" s="23" t="n"/>
      <c r="J248" s="24" t="n"/>
      <c r="K248" s="25">
        <f>IF($G248="","",$G248-WEEKDAY($G248,3))</f>
        <v/>
      </c>
    </row>
    <row r="249" ht="18" customHeight="1">
      <c r="A249" s="18">
        <f>IF($A248="","",IF(WORKDAY($A248,1)&gt;$C$7,"",WORKDAY($A248,1)))</f>
        <v/>
      </c>
      <c r="B249" s="19">
        <f>IF($A249="","",TEXT($A249,"ddd"))</f>
        <v/>
      </c>
      <c r="C249" s="6" t="n"/>
      <c r="D249" s="13">
        <f>IFERROR(VLOOKUP($C249,$G$6:$I$12,3,FALSE),"")</f>
        <v/>
      </c>
      <c r="E249" s="20" t="n"/>
      <c r="G249" s="21" t="n"/>
      <c r="H249" s="22" t="n"/>
      <c r="I249" s="23" t="n"/>
      <c r="J249" s="24" t="n"/>
      <c r="K249" s="25">
        <f>IF($G249="","",$G249-WEEKDAY($G249,3))</f>
        <v/>
      </c>
    </row>
    <row r="250" ht="18" customHeight="1">
      <c r="A250" s="18">
        <f>IF($A249="","",IF(WORKDAY($A249,1)&gt;$C$7,"",WORKDAY($A249,1)))</f>
        <v/>
      </c>
      <c r="B250" s="19">
        <f>IF($A250="","",TEXT($A250,"ddd"))</f>
        <v/>
      </c>
      <c r="C250" s="6" t="n"/>
      <c r="D250" s="13">
        <f>IFERROR(VLOOKUP($C250,$G$6:$I$12,3,FALSE),"")</f>
        <v/>
      </c>
      <c r="E250" s="20" t="n"/>
      <c r="G250" s="21" t="n"/>
      <c r="H250" s="22" t="n"/>
      <c r="I250" s="23" t="n"/>
      <c r="J250" s="24" t="n"/>
      <c r="K250" s="25">
        <f>IF($G250="","",$G250-WEEKDAY($G250,3))</f>
        <v/>
      </c>
    </row>
    <row r="251" ht="18" customHeight="1">
      <c r="A251" s="18">
        <f>IF($A250="","",IF(WORKDAY($A250,1)&gt;$C$7,"",WORKDAY($A250,1)))</f>
        <v/>
      </c>
      <c r="B251" s="19">
        <f>IF($A251="","",TEXT($A251,"ddd"))</f>
        <v/>
      </c>
      <c r="C251" s="6" t="n"/>
      <c r="D251" s="13">
        <f>IFERROR(VLOOKUP($C251,$G$6:$I$12,3,FALSE),"")</f>
        <v/>
      </c>
      <c r="E251" s="20" t="n"/>
      <c r="G251" s="21" t="n"/>
      <c r="H251" s="22" t="n"/>
      <c r="I251" s="23" t="n"/>
      <c r="J251" s="24" t="n"/>
      <c r="K251" s="25">
        <f>IF($G251="","",$G251-WEEKDAY($G251,3))</f>
        <v/>
      </c>
    </row>
    <row r="252" ht="18" customHeight="1">
      <c r="A252" s="18">
        <f>IF($A251="","",IF(WORKDAY($A251,1)&gt;$C$7,"",WORKDAY($A251,1)))</f>
        <v/>
      </c>
      <c r="B252" s="19">
        <f>IF($A252="","",TEXT($A252,"ddd"))</f>
        <v/>
      </c>
      <c r="C252" s="6" t="n"/>
      <c r="D252" s="13">
        <f>IFERROR(VLOOKUP($C252,$G$6:$I$12,3,FALSE),"")</f>
        <v/>
      </c>
      <c r="E252" s="20" t="n"/>
      <c r="G252" s="21" t="n"/>
      <c r="H252" s="22" t="n"/>
      <c r="I252" s="23" t="n"/>
      <c r="J252" s="24" t="n"/>
      <c r="K252" s="25">
        <f>IF($G252="","",$G252-WEEKDAY($G252,3))</f>
        <v/>
      </c>
    </row>
    <row r="253" ht="18" customHeight="1">
      <c r="A253" s="18">
        <f>IF($A252="","",IF(WORKDAY($A252,1)&gt;$C$7,"",WORKDAY($A252,1)))</f>
        <v/>
      </c>
      <c r="B253" s="19">
        <f>IF($A253="","",TEXT($A253,"ddd"))</f>
        <v/>
      </c>
      <c r="C253" s="6" t="n"/>
      <c r="D253" s="13">
        <f>IFERROR(VLOOKUP($C253,$G$6:$I$12,3,FALSE),"")</f>
        <v/>
      </c>
      <c r="E253" s="20" t="n"/>
      <c r="G253" s="21" t="n"/>
      <c r="H253" s="22" t="n"/>
      <c r="I253" s="23" t="n"/>
      <c r="J253" s="24" t="n"/>
      <c r="K253" s="25">
        <f>IF($G253="","",$G253-WEEKDAY($G253,3))</f>
        <v/>
      </c>
    </row>
    <row r="254" ht="18" customHeight="1">
      <c r="A254" s="18">
        <f>IF($A253="","",IF(WORKDAY($A253,1)&gt;$C$7,"",WORKDAY($A253,1)))</f>
        <v/>
      </c>
      <c r="B254" s="19">
        <f>IF($A254="","",TEXT($A254,"ddd"))</f>
        <v/>
      </c>
      <c r="C254" s="6" t="n"/>
      <c r="D254" s="13">
        <f>IFERROR(VLOOKUP($C254,$G$6:$I$12,3,FALSE),"")</f>
        <v/>
      </c>
      <c r="E254" s="20" t="n"/>
      <c r="G254" s="21" t="n"/>
      <c r="H254" s="22" t="n"/>
      <c r="I254" s="23" t="n"/>
      <c r="J254" s="24" t="n"/>
      <c r="K254" s="25">
        <f>IF($G254="","",$G254-WEEKDAY($G254,3))</f>
        <v/>
      </c>
    </row>
    <row r="255" ht="18" customHeight="1">
      <c r="A255" s="18">
        <f>IF($A254="","",IF(WORKDAY($A254,1)&gt;$C$7,"",WORKDAY($A254,1)))</f>
        <v/>
      </c>
      <c r="B255" s="19">
        <f>IF($A255="","",TEXT($A255,"ddd"))</f>
        <v/>
      </c>
      <c r="C255" s="6" t="n"/>
      <c r="D255" s="13">
        <f>IFERROR(VLOOKUP($C255,$G$6:$I$12,3,FALSE),"")</f>
        <v/>
      </c>
      <c r="E255" s="20" t="n"/>
      <c r="G255" s="21" t="n"/>
      <c r="H255" s="22" t="n"/>
      <c r="I255" s="23" t="n"/>
      <c r="J255" s="24" t="n"/>
      <c r="K255" s="25">
        <f>IF($G255="","",$G255-WEEKDAY($G255,3))</f>
        <v/>
      </c>
    </row>
    <row r="256" ht="18" customHeight="1">
      <c r="A256" s="18">
        <f>IF($A255="","",IF(WORKDAY($A255,1)&gt;$C$7,"",WORKDAY($A255,1)))</f>
        <v/>
      </c>
      <c r="B256" s="19">
        <f>IF($A256="","",TEXT($A256,"ddd"))</f>
        <v/>
      </c>
      <c r="C256" s="6" t="n"/>
      <c r="D256" s="13">
        <f>IFERROR(VLOOKUP($C256,$G$6:$I$12,3,FALSE),"")</f>
        <v/>
      </c>
      <c r="E256" s="20" t="n"/>
      <c r="G256" s="21" t="n"/>
      <c r="H256" s="22" t="n"/>
      <c r="I256" s="23" t="n"/>
      <c r="J256" s="24" t="n"/>
      <c r="K256" s="25">
        <f>IF($G256="","",$G256-WEEKDAY($G256,3))</f>
        <v/>
      </c>
    </row>
    <row r="257" ht="18" customHeight="1">
      <c r="A257" s="18">
        <f>IF($A256="","",IF(WORKDAY($A256,1)&gt;$C$7,"",WORKDAY($A256,1)))</f>
        <v/>
      </c>
      <c r="B257" s="19">
        <f>IF($A257="","",TEXT($A257,"ddd"))</f>
        <v/>
      </c>
      <c r="C257" s="6" t="n"/>
      <c r="D257" s="13">
        <f>IFERROR(VLOOKUP($C257,$G$6:$I$12,3,FALSE),"")</f>
        <v/>
      </c>
      <c r="E257" s="20" t="n"/>
      <c r="G257" s="21" t="n"/>
      <c r="H257" s="22" t="n"/>
      <c r="I257" s="23" t="n"/>
      <c r="J257" s="24" t="n"/>
      <c r="K257" s="25">
        <f>IF($G257="","",$G257-WEEKDAY($G257,3))</f>
        <v/>
      </c>
    </row>
    <row r="258" ht="18" customHeight="1">
      <c r="A258" s="18">
        <f>IF($A257="","",IF(WORKDAY($A257,1)&gt;$C$7,"",WORKDAY($A257,1)))</f>
        <v/>
      </c>
      <c r="B258" s="19">
        <f>IF($A258="","",TEXT($A258,"ddd"))</f>
        <v/>
      </c>
      <c r="C258" s="6" t="n"/>
      <c r="D258" s="13">
        <f>IFERROR(VLOOKUP($C258,$G$6:$I$12,3,FALSE),"")</f>
        <v/>
      </c>
      <c r="E258" s="20" t="n"/>
      <c r="G258" s="21" t="n"/>
      <c r="H258" s="22" t="n"/>
      <c r="I258" s="23" t="n"/>
      <c r="J258" s="24" t="n"/>
      <c r="K258" s="25">
        <f>IF($G258="","",$G258-WEEKDAY($G258,3))</f>
        <v/>
      </c>
    </row>
    <row r="259" ht="18" customHeight="1">
      <c r="A259" s="18">
        <f>IF($A258="","",IF(WORKDAY($A258,1)&gt;$C$7,"",WORKDAY($A258,1)))</f>
        <v/>
      </c>
      <c r="B259" s="19">
        <f>IF($A259="","",TEXT($A259,"ddd"))</f>
        <v/>
      </c>
      <c r="C259" s="6" t="n"/>
      <c r="D259" s="13">
        <f>IFERROR(VLOOKUP($C259,$G$6:$I$12,3,FALSE),"")</f>
        <v/>
      </c>
      <c r="E259" s="20" t="n"/>
      <c r="G259" s="21" t="n"/>
      <c r="H259" s="22" t="n"/>
      <c r="I259" s="23" t="n"/>
      <c r="J259" s="24" t="n"/>
      <c r="K259" s="25">
        <f>IF($G259="","",$G259-WEEKDAY($G259,3))</f>
        <v/>
      </c>
    </row>
    <row r="260" ht="18" customHeight="1">
      <c r="A260" s="18">
        <f>IF($A259="","",IF(WORKDAY($A259,1)&gt;$C$7,"",WORKDAY($A259,1)))</f>
        <v/>
      </c>
      <c r="B260" s="19">
        <f>IF($A260="","",TEXT($A260,"ddd"))</f>
        <v/>
      </c>
      <c r="C260" s="6" t="n"/>
      <c r="D260" s="13">
        <f>IFERROR(VLOOKUP($C260,$G$6:$I$12,3,FALSE),"")</f>
        <v/>
      </c>
      <c r="E260" s="20" t="n"/>
      <c r="G260" s="21" t="n"/>
      <c r="H260" s="22" t="n"/>
      <c r="I260" s="23" t="n"/>
      <c r="J260" s="24" t="n"/>
      <c r="K260" s="25">
        <f>IF($G260="","",$G260-WEEKDAY($G260,3))</f>
        <v/>
      </c>
    </row>
    <row r="261" ht="18" customHeight="1">
      <c r="A261" s="18">
        <f>IF($A260="","",IF(WORKDAY($A260,1)&gt;$C$7,"",WORKDAY($A260,1)))</f>
        <v/>
      </c>
      <c r="B261" s="19">
        <f>IF($A261="","",TEXT($A261,"ddd"))</f>
        <v/>
      </c>
      <c r="C261" s="6" t="n"/>
      <c r="D261" s="13">
        <f>IFERROR(VLOOKUP($C261,$G$6:$I$12,3,FALSE),"")</f>
        <v/>
      </c>
      <c r="E261" s="20" t="n"/>
      <c r="G261" s="21" t="n"/>
      <c r="H261" s="22" t="n"/>
      <c r="I261" s="23" t="n"/>
      <c r="J261" s="24" t="n"/>
      <c r="K261" s="25">
        <f>IF($G261="","",$G261-WEEKDAY($G261,3))</f>
        <v/>
      </c>
    </row>
    <row r="262" ht="18" customHeight="1">
      <c r="A262" s="18">
        <f>IF($A261="","",IF(WORKDAY($A261,1)&gt;$C$7,"",WORKDAY($A261,1)))</f>
        <v/>
      </c>
      <c r="B262" s="19">
        <f>IF($A262="","",TEXT($A262,"ddd"))</f>
        <v/>
      </c>
      <c r="C262" s="6" t="n"/>
      <c r="D262" s="13">
        <f>IFERROR(VLOOKUP($C262,$G$6:$I$12,3,FALSE),"")</f>
        <v/>
      </c>
      <c r="E262" s="20" t="n"/>
      <c r="G262" s="21" t="n"/>
      <c r="H262" s="22" t="n"/>
      <c r="I262" s="23" t="n"/>
      <c r="J262" s="24" t="n"/>
      <c r="K262" s="25">
        <f>IF($G262="","",$G262-WEEKDAY($G262,3))</f>
        <v/>
      </c>
    </row>
    <row r="263" ht="18" customHeight="1">
      <c r="A263" s="18">
        <f>IF($A262="","",IF(WORKDAY($A262,1)&gt;$C$7,"",WORKDAY($A262,1)))</f>
        <v/>
      </c>
      <c r="B263" s="19">
        <f>IF($A263="","",TEXT($A263,"ddd"))</f>
        <v/>
      </c>
      <c r="C263" s="6" t="n"/>
      <c r="D263" s="13">
        <f>IFERROR(VLOOKUP($C263,$G$6:$I$12,3,FALSE),"")</f>
        <v/>
      </c>
      <c r="E263" s="20" t="n"/>
      <c r="G263" s="21" t="n"/>
      <c r="H263" s="22" t="n"/>
      <c r="I263" s="23" t="n"/>
      <c r="J263" s="24" t="n"/>
      <c r="K263" s="25">
        <f>IF($G263="","",$G263-WEEKDAY($G263,3))</f>
        <v/>
      </c>
    </row>
    <row r="264" ht="18" customHeight="1">
      <c r="A264" s="18">
        <f>IF($A263="","",IF(WORKDAY($A263,1)&gt;$C$7,"",WORKDAY($A263,1)))</f>
        <v/>
      </c>
      <c r="B264" s="19">
        <f>IF($A264="","",TEXT($A264,"ddd"))</f>
        <v/>
      </c>
      <c r="C264" s="6" t="n"/>
      <c r="D264" s="13">
        <f>IFERROR(VLOOKUP($C264,$G$6:$I$12,3,FALSE),"")</f>
        <v/>
      </c>
      <c r="E264" s="20" t="n"/>
      <c r="G264" s="21" t="n"/>
      <c r="H264" s="22" t="n"/>
      <c r="I264" s="23" t="n"/>
      <c r="J264" s="24" t="n"/>
      <c r="K264" s="25">
        <f>IF($G264="","",$G264-WEEKDAY($G264,3))</f>
        <v/>
      </c>
    </row>
    <row r="265" ht="18" customHeight="1">
      <c r="A265" s="18">
        <f>IF($A264="","",IF(WORKDAY($A264,1)&gt;$C$7,"",WORKDAY($A264,1)))</f>
        <v/>
      </c>
      <c r="B265" s="19">
        <f>IF($A265="","",TEXT($A265,"ddd"))</f>
        <v/>
      </c>
      <c r="C265" s="6" t="n"/>
      <c r="D265" s="13">
        <f>IFERROR(VLOOKUP($C265,$G$6:$I$12,3,FALSE),"")</f>
        <v/>
      </c>
      <c r="E265" s="20" t="n"/>
      <c r="G265" s="21" t="n"/>
      <c r="H265" s="22" t="n"/>
      <c r="I265" s="23" t="n"/>
      <c r="J265" s="24" t="n"/>
      <c r="K265" s="25">
        <f>IF($G265="","",$G265-WEEKDAY($G265,3))</f>
        <v/>
      </c>
    </row>
    <row r="266" ht="18" customHeight="1">
      <c r="A266" s="18">
        <f>IF($A265="","",IF(WORKDAY($A265,1)&gt;$C$7,"",WORKDAY($A265,1)))</f>
        <v/>
      </c>
      <c r="B266" s="19">
        <f>IF($A266="","",TEXT($A266,"ddd"))</f>
        <v/>
      </c>
      <c r="C266" s="6" t="n"/>
      <c r="D266" s="13">
        <f>IFERROR(VLOOKUP($C266,$G$6:$I$12,3,FALSE),"")</f>
        <v/>
      </c>
      <c r="E266" s="20" t="n"/>
      <c r="G266" s="21" t="n"/>
      <c r="H266" s="22" t="n"/>
      <c r="I266" s="23" t="n"/>
      <c r="J266" s="24" t="n"/>
      <c r="K266" s="25">
        <f>IF($G266="","",$G266-WEEKDAY($G266,3))</f>
        <v/>
      </c>
    </row>
    <row r="267" ht="18" customHeight="1">
      <c r="A267" s="18">
        <f>IF($A266="","",IF(WORKDAY($A266,1)&gt;$C$7,"",WORKDAY($A266,1)))</f>
        <v/>
      </c>
      <c r="B267" s="19">
        <f>IF($A267="","",TEXT($A267,"ddd"))</f>
        <v/>
      </c>
      <c r="C267" s="6" t="n"/>
      <c r="D267" s="13">
        <f>IFERROR(VLOOKUP($C267,$G$6:$I$12,3,FALSE),"")</f>
        <v/>
      </c>
      <c r="E267" s="20" t="n"/>
      <c r="G267" s="21" t="n"/>
      <c r="H267" s="22" t="n"/>
      <c r="I267" s="23" t="n"/>
      <c r="J267" s="24" t="n"/>
      <c r="K267" s="25">
        <f>IF($G267="","",$G267-WEEKDAY($G267,3))</f>
        <v/>
      </c>
    </row>
    <row r="268" ht="18" customHeight="1">
      <c r="A268" s="18">
        <f>IF($A267="","",IF(WORKDAY($A267,1)&gt;$C$7,"",WORKDAY($A267,1)))</f>
        <v/>
      </c>
      <c r="B268" s="19">
        <f>IF($A268="","",TEXT($A268,"ddd"))</f>
        <v/>
      </c>
      <c r="C268" s="6" t="n"/>
      <c r="D268" s="13">
        <f>IFERROR(VLOOKUP($C268,$G$6:$I$12,3,FALSE),"")</f>
        <v/>
      </c>
      <c r="E268" s="20" t="n"/>
      <c r="G268" s="21" t="n"/>
      <c r="H268" s="22" t="n"/>
      <c r="I268" s="23" t="n"/>
      <c r="J268" s="24" t="n"/>
      <c r="K268" s="25">
        <f>IF($G268="","",$G268-WEEKDAY($G268,3))</f>
        <v/>
      </c>
    </row>
    <row r="269" ht="18" customHeight="1">
      <c r="A269" s="18">
        <f>IF($A268="","",IF(WORKDAY($A268,1)&gt;$C$7,"",WORKDAY($A268,1)))</f>
        <v/>
      </c>
      <c r="B269" s="19">
        <f>IF($A269="","",TEXT($A269,"ddd"))</f>
        <v/>
      </c>
      <c r="C269" s="6" t="n"/>
      <c r="D269" s="13">
        <f>IFERROR(VLOOKUP($C269,$G$6:$I$12,3,FALSE),"")</f>
        <v/>
      </c>
      <c r="E269" s="20" t="n"/>
      <c r="G269" s="21" t="n"/>
      <c r="H269" s="22" t="n"/>
      <c r="I269" s="23" t="n"/>
      <c r="J269" s="24" t="n"/>
      <c r="K269" s="25">
        <f>IF($G269="","",$G269-WEEKDAY($G269,3))</f>
        <v/>
      </c>
    </row>
    <row r="270" ht="18" customHeight="1">
      <c r="A270" s="18">
        <f>IF($A269="","",IF(WORKDAY($A269,1)&gt;$C$7,"",WORKDAY($A269,1)))</f>
        <v/>
      </c>
      <c r="B270" s="19">
        <f>IF($A270="","",TEXT($A270,"ddd"))</f>
        <v/>
      </c>
      <c r="C270" s="6" t="n"/>
      <c r="D270" s="13">
        <f>IFERROR(VLOOKUP($C270,$G$6:$I$12,3,FALSE),"")</f>
        <v/>
      </c>
      <c r="E270" s="20" t="n"/>
      <c r="G270" s="21" t="n"/>
      <c r="H270" s="22" t="n"/>
      <c r="I270" s="23" t="n"/>
      <c r="J270" s="24" t="n"/>
      <c r="K270" s="25">
        <f>IF($G270="","",$G270-WEEKDAY($G270,3))</f>
        <v/>
      </c>
    </row>
    <row r="271" ht="18" customHeight="1">
      <c r="A271" s="18">
        <f>IF($A270="","",IF(WORKDAY($A270,1)&gt;$C$7,"",WORKDAY($A270,1)))</f>
        <v/>
      </c>
      <c r="B271" s="19">
        <f>IF($A271="","",TEXT($A271,"ddd"))</f>
        <v/>
      </c>
      <c r="C271" s="6" t="n"/>
      <c r="D271" s="13">
        <f>IFERROR(VLOOKUP($C271,$G$6:$I$12,3,FALSE),"")</f>
        <v/>
      </c>
      <c r="E271" s="20" t="n"/>
      <c r="G271" s="21" t="n"/>
      <c r="H271" s="22" t="n"/>
      <c r="I271" s="23" t="n"/>
      <c r="J271" s="24" t="n"/>
      <c r="K271" s="25">
        <f>IF($G271="","",$G271-WEEKDAY($G271,3))</f>
        <v/>
      </c>
    </row>
    <row r="272" ht="18" customHeight="1">
      <c r="A272" s="18">
        <f>IF($A271="","",IF(WORKDAY($A271,1)&gt;$C$7,"",WORKDAY($A271,1)))</f>
        <v/>
      </c>
      <c r="B272" s="19">
        <f>IF($A272="","",TEXT($A272,"ddd"))</f>
        <v/>
      </c>
      <c r="C272" s="6" t="n"/>
      <c r="D272" s="13">
        <f>IFERROR(VLOOKUP($C272,$G$6:$I$12,3,FALSE),"")</f>
        <v/>
      </c>
      <c r="E272" s="20" t="n"/>
      <c r="G272" s="21" t="n"/>
      <c r="H272" s="22" t="n"/>
      <c r="I272" s="23" t="n"/>
      <c r="J272" s="24" t="n"/>
      <c r="K272" s="25">
        <f>IF($G272="","",$G272-WEEKDAY($G272,3))</f>
        <v/>
      </c>
    </row>
    <row r="273" ht="18" customHeight="1">
      <c r="A273" s="18">
        <f>IF($A272="","",IF(WORKDAY($A272,1)&gt;$C$7,"",WORKDAY($A272,1)))</f>
        <v/>
      </c>
      <c r="B273" s="19">
        <f>IF($A273="","",TEXT($A273,"ddd"))</f>
        <v/>
      </c>
      <c r="C273" s="6" t="n"/>
      <c r="D273" s="13">
        <f>IFERROR(VLOOKUP($C273,$G$6:$I$12,3,FALSE),"")</f>
        <v/>
      </c>
      <c r="E273" s="20" t="n"/>
      <c r="G273" s="21" t="n"/>
      <c r="H273" s="22" t="n"/>
      <c r="I273" s="23" t="n"/>
      <c r="J273" s="24" t="n"/>
      <c r="K273" s="25">
        <f>IF($G273="","",$G273-WEEKDAY($G273,3))</f>
        <v/>
      </c>
    </row>
    <row r="274" ht="18" customHeight="1">
      <c r="A274" s="18">
        <f>IF($A273="","",IF(WORKDAY($A273,1)&gt;$C$7,"",WORKDAY($A273,1)))</f>
        <v/>
      </c>
      <c r="B274" s="19">
        <f>IF($A274="","",TEXT($A274,"ddd"))</f>
        <v/>
      </c>
      <c r="C274" s="6" t="n"/>
      <c r="D274" s="13">
        <f>IFERROR(VLOOKUP($C274,$G$6:$I$12,3,FALSE),"")</f>
        <v/>
      </c>
      <c r="E274" s="20" t="n"/>
      <c r="G274" s="21" t="n"/>
      <c r="H274" s="22" t="n"/>
      <c r="I274" s="23" t="n"/>
      <c r="J274" s="24" t="n"/>
      <c r="K274" s="25">
        <f>IF($G274="","",$G274-WEEKDAY($G274,3))</f>
        <v/>
      </c>
    </row>
    <row r="275" ht="18" customHeight="1">
      <c r="A275" s="18">
        <f>IF($A274="","",IF(WORKDAY($A274,1)&gt;$C$7,"",WORKDAY($A274,1)))</f>
        <v/>
      </c>
      <c r="B275" s="19">
        <f>IF($A275="","",TEXT($A275,"ddd"))</f>
        <v/>
      </c>
      <c r="C275" s="6" t="n"/>
      <c r="D275" s="13">
        <f>IFERROR(VLOOKUP($C275,$G$6:$I$12,3,FALSE),"")</f>
        <v/>
      </c>
      <c r="E275" s="20" t="n"/>
      <c r="G275" s="21" t="n"/>
      <c r="H275" s="22" t="n"/>
      <c r="I275" s="23" t="n"/>
      <c r="J275" s="24" t="n"/>
      <c r="K275" s="25">
        <f>IF($G275="","",$G275-WEEKDAY($G275,3))</f>
        <v/>
      </c>
    </row>
    <row r="276" ht="18" customHeight="1">
      <c r="A276" s="18">
        <f>IF($A275="","",IF(WORKDAY($A275,1)&gt;$C$7,"",WORKDAY($A275,1)))</f>
        <v/>
      </c>
      <c r="B276" s="19">
        <f>IF($A276="","",TEXT($A276,"ddd"))</f>
        <v/>
      </c>
      <c r="C276" s="6" t="n"/>
      <c r="D276" s="13">
        <f>IFERROR(VLOOKUP($C276,$G$6:$I$12,3,FALSE),"")</f>
        <v/>
      </c>
      <c r="E276" s="20" t="n"/>
      <c r="G276" s="21" t="n"/>
      <c r="H276" s="22" t="n"/>
      <c r="I276" s="23" t="n"/>
      <c r="J276" s="24" t="n"/>
      <c r="K276" s="25">
        <f>IF($G276="","",$G276-WEEKDAY($G276,3))</f>
        <v/>
      </c>
    </row>
    <row r="277" ht="18" customHeight="1">
      <c r="A277" s="18">
        <f>IF($A276="","",IF(WORKDAY($A276,1)&gt;$C$7,"",WORKDAY($A276,1)))</f>
        <v/>
      </c>
      <c r="B277" s="19">
        <f>IF($A277="","",TEXT($A277,"ddd"))</f>
        <v/>
      </c>
      <c r="C277" s="6" t="n"/>
      <c r="D277" s="13">
        <f>IFERROR(VLOOKUP($C277,$G$6:$I$12,3,FALSE),"")</f>
        <v/>
      </c>
      <c r="E277" s="20" t="n"/>
      <c r="G277" s="21" t="n"/>
      <c r="H277" s="22" t="n"/>
      <c r="I277" s="23" t="n"/>
      <c r="J277" s="24" t="n"/>
      <c r="K277" s="25">
        <f>IF($G277="","",$G277-WEEKDAY($G277,3))</f>
        <v/>
      </c>
    </row>
    <row r="278" ht="18" customHeight="1">
      <c r="A278" s="18">
        <f>IF($A277="","",IF(WORKDAY($A277,1)&gt;$C$7,"",WORKDAY($A277,1)))</f>
        <v/>
      </c>
      <c r="B278" s="19">
        <f>IF($A278="","",TEXT($A278,"ddd"))</f>
        <v/>
      </c>
      <c r="C278" s="6" t="n"/>
      <c r="D278" s="13">
        <f>IFERROR(VLOOKUP($C278,$G$6:$I$12,3,FALSE),"")</f>
        <v/>
      </c>
      <c r="E278" s="20" t="n"/>
      <c r="G278" s="21" t="n"/>
      <c r="H278" s="22" t="n"/>
      <c r="I278" s="23" t="n"/>
      <c r="J278" s="24" t="n"/>
      <c r="K278" s="25">
        <f>IF($G278="","",$G278-WEEKDAY($G278,3))</f>
        <v/>
      </c>
    </row>
    <row r="279" ht="18" customHeight="1">
      <c r="A279" s="18">
        <f>IF($A278="","",IF(WORKDAY($A278,1)&gt;$C$7,"",WORKDAY($A278,1)))</f>
        <v/>
      </c>
      <c r="B279" s="19">
        <f>IF($A279="","",TEXT($A279,"ddd"))</f>
        <v/>
      </c>
      <c r="C279" s="6" t="n"/>
      <c r="D279" s="13">
        <f>IFERROR(VLOOKUP($C279,$G$6:$I$12,3,FALSE),"")</f>
        <v/>
      </c>
      <c r="E279" s="20" t="n"/>
      <c r="G279" s="21" t="n"/>
      <c r="H279" s="22" t="n"/>
      <c r="I279" s="23" t="n"/>
      <c r="J279" s="24" t="n"/>
      <c r="K279" s="25">
        <f>IF($G279="","",$G279-WEEKDAY($G279,3))</f>
        <v/>
      </c>
    </row>
    <row r="280" ht="18" customHeight="1">
      <c r="A280" s="18">
        <f>IF($A279="","",IF(WORKDAY($A279,1)&gt;$C$7,"",WORKDAY($A279,1)))</f>
        <v/>
      </c>
      <c r="B280" s="19">
        <f>IF($A280="","",TEXT($A280,"ddd"))</f>
        <v/>
      </c>
      <c r="C280" s="6" t="n"/>
      <c r="D280" s="13">
        <f>IFERROR(VLOOKUP($C280,$G$6:$I$12,3,FALSE),"")</f>
        <v/>
      </c>
      <c r="E280" s="20" t="n"/>
      <c r="G280" s="21" t="n"/>
      <c r="H280" s="22" t="n"/>
      <c r="I280" s="23" t="n"/>
      <c r="J280" s="24" t="n"/>
      <c r="K280" s="25">
        <f>IF($G280="","",$G280-WEEKDAY($G280,3))</f>
        <v/>
      </c>
    </row>
    <row r="281" ht="18" customHeight="1">
      <c r="A281" s="18">
        <f>IF($A280="","",IF(WORKDAY($A280,1)&gt;$C$7,"",WORKDAY($A280,1)))</f>
        <v/>
      </c>
      <c r="B281" s="19">
        <f>IF($A281="","",TEXT($A281,"ddd"))</f>
        <v/>
      </c>
      <c r="C281" s="6" t="n"/>
      <c r="D281" s="13">
        <f>IFERROR(VLOOKUP($C281,$G$6:$I$12,3,FALSE),"")</f>
        <v/>
      </c>
      <c r="E281" s="20" t="n"/>
      <c r="G281" s="21" t="n"/>
      <c r="H281" s="22" t="n"/>
      <c r="I281" s="23" t="n"/>
      <c r="J281" s="24" t="n"/>
      <c r="K281" s="25">
        <f>IF($G281="","",$G281-WEEKDAY($G281,3))</f>
        <v/>
      </c>
    </row>
    <row r="282" ht="18" customHeight="1">
      <c r="A282" s="18">
        <f>IF($A281="","",IF(WORKDAY($A281,1)&gt;$C$7,"",WORKDAY($A281,1)))</f>
        <v/>
      </c>
      <c r="B282" s="19">
        <f>IF($A282="","",TEXT($A282,"ddd"))</f>
        <v/>
      </c>
      <c r="C282" s="6" t="n"/>
      <c r="D282" s="13">
        <f>IFERROR(VLOOKUP($C282,$G$6:$I$12,3,FALSE),"")</f>
        <v/>
      </c>
      <c r="E282" s="20" t="n"/>
      <c r="G282" s="21" t="n"/>
      <c r="H282" s="22" t="n"/>
      <c r="I282" s="23" t="n"/>
      <c r="J282" s="24" t="n"/>
      <c r="K282" s="25">
        <f>IF($G282="","",$G282-WEEKDAY($G282,3))</f>
        <v/>
      </c>
    </row>
    <row r="283" ht="18" customHeight="1">
      <c r="A283" s="18">
        <f>IF($A282="","",IF(WORKDAY($A282,1)&gt;$C$7,"",WORKDAY($A282,1)))</f>
        <v/>
      </c>
      <c r="B283" s="19">
        <f>IF($A283="","",TEXT($A283,"ddd"))</f>
        <v/>
      </c>
      <c r="C283" s="6" t="n"/>
      <c r="D283" s="13">
        <f>IFERROR(VLOOKUP($C283,$G$6:$I$12,3,FALSE),"")</f>
        <v/>
      </c>
      <c r="E283" s="20" t="n"/>
      <c r="G283" s="21" t="n"/>
      <c r="H283" s="22" t="n"/>
      <c r="I283" s="23" t="n"/>
      <c r="J283" s="24" t="n"/>
      <c r="K283" s="25">
        <f>IF($G283="","",$G283-WEEKDAY($G283,3))</f>
        <v/>
      </c>
    </row>
    <row r="284" ht="18" customHeight="1">
      <c r="A284" s="18">
        <f>IF($A283="","",IF(WORKDAY($A283,1)&gt;$C$7,"",WORKDAY($A283,1)))</f>
        <v/>
      </c>
      <c r="B284" s="19">
        <f>IF($A284="","",TEXT($A284,"ddd"))</f>
        <v/>
      </c>
      <c r="C284" s="6" t="n"/>
      <c r="D284" s="13">
        <f>IFERROR(VLOOKUP($C284,$G$6:$I$12,3,FALSE),"")</f>
        <v/>
      </c>
      <c r="E284" s="20" t="n"/>
      <c r="G284" s="21" t="n"/>
      <c r="H284" s="22" t="n"/>
      <c r="I284" s="23" t="n"/>
      <c r="J284" s="24" t="n"/>
      <c r="K284" s="25">
        <f>IF($G284="","",$G284-WEEKDAY($G284,3))</f>
        <v/>
      </c>
    </row>
    <row r="285" ht="18" customHeight="1">
      <c r="A285" s="18">
        <f>IF($A284="","",IF(WORKDAY($A284,1)&gt;$C$7,"",WORKDAY($A284,1)))</f>
        <v/>
      </c>
      <c r="B285" s="19">
        <f>IF($A285="","",TEXT($A285,"ddd"))</f>
        <v/>
      </c>
      <c r="C285" s="6" t="n"/>
      <c r="D285" s="13">
        <f>IFERROR(VLOOKUP($C285,$G$6:$I$12,3,FALSE),"")</f>
        <v/>
      </c>
      <c r="E285" s="20" t="n"/>
      <c r="G285" s="21" t="n"/>
      <c r="H285" s="22" t="n"/>
      <c r="I285" s="23" t="n"/>
      <c r="J285" s="24" t="n"/>
      <c r="K285" s="25">
        <f>IF($G285="","",$G285-WEEKDAY($G285,3))</f>
        <v/>
      </c>
    </row>
    <row r="286" ht="18" customHeight="1">
      <c r="A286" s="18">
        <f>IF($A285="","",IF(WORKDAY($A285,1)&gt;$C$7,"",WORKDAY($A285,1)))</f>
        <v/>
      </c>
      <c r="B286" s="19">
        <f>IF($A286="","",TEXT($A286,"ddd"))</f>
        <v/>
      </c>
      <c r="C286" s="6" t="n"/>
      <c r="D286" s="13">
        <f>IFERROR(VLOOKUP($C286,$G$6:$I$12,3,FALSE),"")</f>
        <v/>
      </c>
      <c r="E286" s="20" t="n"/>
      <c r="G286" s="21" t="n"/>
      <c r="H286" s="22" t="n"/>
      <c r="I286" s="23" t="n"/>
      <c r="J286" s="24" t="n"/>
      <c r="K286" s="25">
        <f>IF($G286="","",$G286-WEEKDAY($G286,3))</f>
        <v/>
      </c>
    </row>
    <row r="287" ht="18" customHeight="1">
      <c r="A287" s="18">
        <f>IF($A286="","",IF(WORKDAY($A286,1)&gt;$C$7,"",WORKDAY($A286,1)))</f>
        <v/>
      </c>
      <c r="B287" s="19">
        <f>IF($A287="","",TEXT($A287,"ddd"))</f>
        <v/>
      </c>
      <c r="C287" s="6" t="n"/>
      <c r="D287" s="13">
        <f>IFERROR(VLOOKUP($C287,$G$6:$I$12,3,FALSE),"")</f>
        <v/>
      </c>
      <c r="E287" s="20" t="n"/>
      <c r="G287" s="21" t="n"/>
      <c r="H287" s="22" t="n"/>
      <c r="I287" s="23" t="n"/>
      <c r="J287" s="24" t="n"/>
      <c r="K287" s="25">
        <f>IF($G287="","",$G287-WEEKDAY($G287,3))</f>
        <v/>
      </c>
    </row>
    <row r="288" ht="18" customHeight="1">
      <c r="A288" s="18">
        <f>IF($A287="","",IF(WORKDAY($A287,1)&gt;$C$7,"",WORKDAY($A287,1)))</f>
        <v/>
      </c>
      <c r="B288" s="19">
        <f>IF($A288="","",TEXT($A288,"ddd"))</f>
        <v/>
      </c>
      <c r="C288" s="6" t="n"/>
      <c r="D288" s="13">
        <f>IFERROR(VLOOKUP($C288,$G$6:$I$12,3,FALSE),"")</f>
        <v/>
      </c>
      <c r="E288" s="20" t="n"/>
      <c r="G288" s="21" t="n"/>
      <c r="H288" s="22" t="n"/>
      <c r="I288" s="23" t="n"/>
      <c r="J288" s="24" t="n"/>
      <c r="K288" s="25">
        <f>IF($G288="","",$G288-WEEKDAY($G288,3))</f>
        <v/>
      </c>
    </row>
    <row r="289" ht="18" customHeight="1">
      <c r="A289" s="18">
        <f>IF($A288="","",IF(WORKDAY($A288,1)&gt;$C$7,"",WORKDAY($A288,1)))</f>
        <v/>
      </c>
      <c r="B289" s="19">
        <f>IF($A289="","",TEXT($A289,"ddd"))</f>
        <v/>
      </c>
      <c r="C289" s="6" t="n"/>
      <c r="D289" s="13">
        <f>IFERROR(VLOOKUP($C289,$G$6:$I$12,3,FALSE),"")</f>
        <v/>
      </c>
      <c r="E289" s="20" t="n"/>
      <c r="G289" s="21" t="n"/>
      <c r="H289" s="22" t="n"/>
      <c r="I289" s="23" t="n"/>
      <c r="J289" s="24" t="n"/>
      <c r="K289" s="25">
        <f>IF($G289="","",$G289-WEEKDAY($G289,3))</f>
        <v/>
      </c>
    </row>
    <row r="290" ht="18" customHeight="1">
      <c r="A290" s="18">
        <f>IF($A289="","",IF(WORKDAY($A289,1)&gt;$C$7,"",WORKDAY($A289,1)))</f>
        <v/>
      </c>
      <c r="B290" s="19">
        <f>IF($A290="","",TEXT($A290,"ddd"))</f>
        <v/>
      </c>
      <c r="C290" s="6" t="n"/>
      <c r="D290" s="13">
        <f>IFERROR(VLOOKUP($C290,$G$6:$I$12,3,FALSE),"")</f>
        <v/>
      </c>
      <c r="E290" s="20" t="n"/>
      <c r="G290" s="21" t="n"/>
      <c r="H290" s="22" t="n"/>
      <c r="I290" s="23" t="n"/>
      <c r="J290" s="24" t="n"/>
      <c r="K290" s="25">
        <f>IF($G290="","",$G290-WEEKDAY($G290,3))</f>
        <v/>
      </c>
    </row>
    <row r="291" ht="18" customHeight="1">
      <c r="G291" s="21" t="n"/>
      <c r="H291" s="22" t="n"/>
      <c r="I291" s="23" t="n"/>
      <c r="J291" s="24" t="n"/>
      <c r="K291" s="25">
        <f>IF($G291="","",$G291-WEEKDAY($G291,3))</f>
        <v/>
      </c>
    </row>
    <row r="292" ht="18" customHeight="1">
      <c r="G292" s="21" t="n"/>
      <c r="H292" s="22" t="n"/>
      <c r="I292" s="23" t="n"/>
      <c r="J292" s="24" t="n"/>
      <c r="K292" s="25">
        <f>IF($G292="","",$G292-WEEKDAY($G292,3))</f>
        <v/>
      </c>
    </row>
    <row r="293" ht="18" customHeight="1">
      <c r="G293" s="21" t="n"/>
      <c r="H293" s="22" t="n"/>
      <c r="I293" s="23" t="n"/>
      <c r="J293" s="24" t="n"/>
      <c r="K293" s="25">
        <f>IF($G293="","",$G293-WEEKDAY($G293,3))</f>
        <v/>
      </c>
    </row>
    <row r="294" ht="18" customHeight="1">
      <c r="G294" s="21" t="n"/>
      <c r="H294" s="22" t="n"/>
      <c r="I294" s="23" t="n"/>
      <c r="J294" s="24" t="n"/>
      <c r="K294" s="25">
        <f>IF($G294="","",$G294-WEEKDAY($G294,3))</f>
        <v/>
      </c>
    </row>
    <row r="295" ht="18" customHeight="1">
      <c r="G295" s="21" t="n"/>
      <c r="H295" s="22" t="n"/>
      <c r="I295" s="23" t="n"/>
      <c r="J295" s="24" t="n"/>
      <c r="K295" s="25">
        <f>IF($G295="","",$G295-WEEKDAY($G295,3))</f>
        <v/>
      </c>
    </row>
    <row r="296" ht="18" customHeight="1">
      <c r="G296" s="21" t="n"/>
      <c r="H296" s="22" t="n"/>
      <c r="I296" s="23" t="n"/>
      <c r="J296" s="24" t="n"/>
      <c r="K296" s="25">
        <f>IF($G296="","",$G296-WEEKDAY($G296,3))</f>
        <v/>
      </c>
    </row>
    <row r="297" ht="18" customHeight="1">
      <c r="G297" s="21" t="n"/>
      <c r="H297" s="22" t="n"/>
      <c r="I297" s="23" t="n"/>
      <c r="J297" s="24" t="n"/>
      <c r="K297" s="25">
        <f>IF($G297="","",$G297-WEEKDAY($G297,3))</f>
        <v/>
      </c>
    </row>
    <row r="298" ht="18" customHeight="1">
      <c r="G298" s="21" t="n"/>
      <c r="H298" s="22" t="n"/>
      <c r="I298" s="23" t="n"/>
      <c r="J298" s="24" t="n"/>
      <c r="K298" s="25">
        <f>IF($G298="","",$G298-WEEKDAY($G298,3))</f>
        <v/>
      </c>
    </row>
    <row r="299" ht="18" customHeight="1">
      <c r="G299" s="21" t="n"/>
      <c r="H299" s="22" t="n"/>
      <c r="I299" s="23" t="n"/>
      <c r="J299" s="24" t="n"/>
      <c r="K299" s="25">
        <f>IF($G299="","",$G299-WEEKDAY($G299,3))</f>
        <v/>
      </c>
    </row>
    <row r="300" ht="18" customHeight="1">
      <c r="G300" s="21" t="n"/>
      <c r="H300" s="22" t="n"/>
      <c r="I300" s="23" t="n"/>
      <c r="J300" s="24" t="n"/>
      <c r="K300" s="25">
        <f>IF($G300="","",$G300-WEEKDAY($G300,3))</f>
        <v/>
      </c>
    </row>
    <row r="301" ht="18" customHeight="1">
      <c r="G301" s="21" t="n"/>
      <c r="H301" s="22" t="n"/>
      <c r="I301" s="23" t="n"/>
      <c r="J301" s="24" t="n"/>
      <c r="K301" s="25">
        <f>IF($G301="","",$G301-WEEKDAY($G301,3))</f>
        <v/>
      </c>
    </row>
    <row r="302" ht="18" customHeight="1">
      <c r="G302" s="21" t="n"/>
      <c r="H302" s="22" t="n"/>
      <c r="I302" s="23" t="n"/>
      <c r="J302" s="24" t="n"/>
      <c r="K302" s="25">
        <f>IF($G302="","",$G302-WEEKDAY($G302,3))</f>
        <v/>
      </c>
    </row>
    <row r="303" ht="18" customHeight="1">
      <c r="G303" s="21" t="n"/>
      <c r="H303" s="22" t="n"/>
      <c r="I303" s="23" t="n"/>
      <c r="J303" s="24" t="n"/>
      <c r="K303" s="25">
        <f>IF($G303="","",$G303-WEEKDAY($G303,3))</f>
        <v/>
      </c>
    </row>
    <row r="304" ht="18" customHeight="1">
      <c r="G304" s="21" t="n"/>
      <c r="H304" s="22" t="n"/>
      <c r="I304" s="23" t="n"/>
      <c r="J304" s="24" t="n"/>
      <c r="K304" s="25">
        <f>IF($G304="","",$G304-WEEKDAY($G304,3))</f>
        <v/>
      </c>
    </row>
    <row r="305" ht="18" customHeight="1">
      <c r="G305" s="21" t="n"/>
      <c r="H305" s="22" t="n"/>
      <c r="I305" s="23" t="n"/>
      <c r="J305" s="24" t="n"/>
      <c r="K305" s="25">
        <f>IF($G305="","",$G305-WEEKDAY($G305,3))</f>
        <v/>
      </c>
    </row>
    <row r="306" ht="18" customHeight="1">
      <c r="G306" s="21" t="n"/>
      <c r="H306" s="22" t="n"/>
      <c r="I306" s="23" t="n"/>
      <c r="J306" s="24" t="n"/>
      <c r="K306" s="25">
        <f>IF($G306="","",$G306-WEEKDAY($G306,3))</f>
        <v/>
      </c>
    </row>
    <row r="307" ht="18" customHeight="1">
      <c r="G307" s="21" t="n"/>
      <c r="H307" s="22" t="n"/>
      <c r="I307" s="23" t="n"/>
      <c r="J307" s="24" t="n"/>
      <c r="K307" s="25">
        <f>IF($G307="","",$G307-WEEKDAY($G307,3))</f>
        <v/>
      </c>
    </row>
    <row r="308" ht="18" customHeight="1">
      <c r="G308" s="21" t="n"/>
      <c r="H308" s="22" t="n"/>
      <c r="I308" s="23" t="n"/>
      <c r="J308" s="24" t="n"/>
      <c r="K308" s="25">
        <f>IF($G308="","",$G308-WEEKDAY($G308,3))</f>
        <v/>
      </c>
    </row>
    <row r="309" ht="18" customHeight="1">
      <c r="G309" s="21" t="n"/>
      <c r="H309" s="22" t="n"/>
      <c r="I309" s="23" t="n"/>
      <c r="J309" s="24" t="n"/>
      <c r="K309" s="25">
        <f>IF($G309="","",$G309-WEEKDAY($G309,3))</f>
        <v/>
      </c>
    </row>
    <row r="310" ht="18" customHeight="1">
      <c r="G310" s="21" t="n"/>
      <c r="H310" s="22" t="n"/>
      <c r="I310" s="23" t="n"/>
      <c r="J310" s="24" t="n"/>
      <c r="K310" s="25">
        <f>IF($G310="","",$G310-WEEKDAY($G310,3))</f>
        <v/>
      </c>
    </row>
    <row r="311" ht="18" customHeight="1">
      <c r="G311" s="21" t="n"/>
      <c r="H311" s="22" t="n"/>
      <c r="I311" s="23" t="n"/>
      <c r="J311" s="24" t="n"/>
      <c r="K311" s="25">
        <f>IF($G311="","",$G311-WEEKDAY($G311,3))</f>
        <v/>
      </c>
    </row>
    <row r="312" ht="18" customHeight="1">
      <c r="G312" s="21" t="n"/>
      <c r="H312" s="22" t="n"/>
      <c r="I312" s="23" t="n"/>
      <c r="J312" s="24" t="n"/>
      <c r="K312" s="25">
        <f>IF($G312="","",$G312-WEEKDAY($G312,3))</f>
        <v/>
      </c>
    </row>
    <row r="313" ht="18" customHeight="1">
      <c r="G313" s="21" t="n"/>
      <c r="H313" s="22" t="n"/>
      <c r="I313" s="23" t="n"/>
      <c r="J313" s="24" t="n"/>
      <c r="K313" s="25">
        <f>IF($G313="","",$G313-WEEKDAY($G313,3))</f>
        <v/>
      </c>
    </row>
    <row r="314" ht="18" customHeight="1">
      <c r="G314" s="21" t="n"/>
      <c r="H314" s="22" t="n"/>
      <c r="I314" s="23" t="n"/>
      <c r="J314" s="24" t="n"/>
      <c r="K314" s="25">
        <f>IF($G314="","",$G314-WEEKDAY($G314,3))</f>
        <v/>
      </c>
    </row>
    <row r="315" ht="18" customHeight="1">
      <c r="G315" s="21" t="n"/>
      <c r="H315" s="22" t="n"/>
      <c r="I315" s="23" t="n"/>
      <c r="J315" s="24" t="n"/>
      <c r="K315" s="25">
        <f>IF($G315="","",$G315-WEEKDAY($G315,3))</f>
        <v/>
      </c>
    </row>
    <row r="316" ht="18" customHeight="1">
      <c r="G316" s="21" t="n"/>
      <c r="H316" s="22" t="n"/>
      <c r="I316" s="23" t="n"/>
      <c r="J316" s="24" t="n"/>
      <c r="K316" s="25">
        <f>IF($G316="","",$G316-WEEKDAY($G316,3))</f>
        <v/>
      </c>
    </row>
    <row r="317" ht="18" customHeight="1">
      <c r="G317" s="21" t="n"/>
      <c r="H317" s="22" t="n"/>
      <c r="I317" s="23" t="n"/>
      <c r="J317" s="24" t="n"/>
      <c r="K317" s="25">
        <f>IF($G317="","",$G317-WEEKDAY($G317,3))</f>
        <v/>
      </c>
    </row>
    <row r="318" ht="18" customHeight="1">
      <c r="G318" s="21" t="n"/>
      <c r="H318" s="22" t="n"/>
      <c r="I318" s="23" t="n"/>
      <c r="J318" s="24" t="n"/>
      <c r="K318" s="25">
        <f>IF($G318="","",$G318-WEEKDAY($G318,3))</f>
        <v/>
      </c>
    </row>
    <row r="319" ht="18" customHeight="1">
      <c r="G319" s="21" t="n"/>
      <c r="H319" s="22" t="n"/>
      <c r="I319" s="23" t="n"/>
      <c r="J319" s="24" t="n"/>
      <c r="K319" s="25">
        <f>IF($G319="","",$G319-WEEKDAY($G319,3))</f>
        <v/>
      </c>
    </row>
    <row r="320" ht="18" customHeight="1">
      <c r="G320" s="21" t="n"/>
      <c r="H320" s="22" t="n"/>
      <c r="I320" s="23" t="n"/>
      <c r="J320" s="24" t="n"/>
      <c r="K320" s="25">
        <f>IF($G320="","",$G320-WEEKDAY($G320,3))</f>
        <v/>
      </c>
    </row>
    <row r="321" ht="18" customHeight="1">
      <c r="G321" s="21" t="n"/>
      <c r="H321" s="22" t="n"/>
      <c r="I321" s="23" t="n"/>
      <c r="J321" s="24" t="n"/>
      <c r="K321" s="25">
        <f>IF($G321="","",$G321-WEEKDAY($G321,3))</f>
        <v/>
      </c>
    </row>
    <row r="322" ht="18" customHeight="1">
      <c r="G322" s="21" t="n"/>
      <c r="H322" s="22" t="n"/>
      <c r="I322" s="23" t="n"/>
      <c r="J322" s="24" t="n"/>
      <c r="K322" s="25">
        <f>IF($G322="","",$G322-WEEKDAY($G322,3))</f>
        <v/>
      </c>
    </row>
    <row r="323" ht="18" customHeight="1">
      <c r="G323" s="21" t="n"/>
      <c r="H323" s="22" t="n"/>
      <c r="I323" s="23" t="n"/>
      <c r="J323" s="24" t="n"/>
      <c r="K323" s="25">
        <f>IF($G323="","",$G323-WEEKDAY($G323,3))</f>
        <v/>
      </c>
    </row>
    <row r="324" ht="18" customHeight="1">
      <c r="G324" s="21" t="n"/>
      <c r="H324" s="22" t="n"/>
      <c r="I324" s="23" t="n"/>
      <c r="J324" s="24" t="n"/>
      <c r="K324" s="25">
        <f>IF($G324="","",$G324-WEEKDAY($G324,3))</f>
        <v/>
      </c>
    </row>
    <row r="325" ht="18" customHeight="1">
      <c r="G325" s="21" t="n"/>
      <c r="H325" s="22" t="n"/>
      <c r="I325" s="23" t="n"/>
      <c r="J325" s="24" t="n"/>
      <c r="K325" s="25">
        <f>IF($G325="","",$G325-WEEKDAY($G325,3))</f>
        <v/>
      </c>
    </row>
    <row r="326" ht="18" customHeight="1">
      <c r="G326" s="21" t="n"/>
      <c r="H326" s="22" t="n"/>
      <c r="I326" s="23" t="n"/>
      <c r="J326" s="24" t="n"/>
      <c r="K326" s="25">
        <f>IF($G326="","",$G326-WEEKDAY($G326,3))</f>
        <v/>
      </c>
    </row>
    <row r="327" ht="18" customHeight="1">
      <c r="G327" s="21" t="n"/>
      <c r="H327" s="22" t="n"/>
      <c r="I327" s="23" t="n"/>
      <c r="J327" s="24" t="n"/>
      <c r="K327" s="25">
        <f>IF($G327="","",$G327-WEEKDAY($G327,3))</f>
        <v/>
      </c>
    </row>
    <row r="328" ht="18" customHeight="1">
      <c r="G328" s="21" t="n"/>
      <c r="H328" s="22" t="n"/>
      <c r="I328" s="23" t="n"/>
      <c r="J328" s="24" t="n"/>
      <c r="K328" s="25">
        <f>IF($G328="","",$G328-WEEKDAY($G328,3))</f>
        <v/>
      </c>
    </row>
    <row r="329" ht="18" customHeight="1">
      <c r="G329" s="21" t="n"/>
      <c r="H329" s="22" t="n"/>
      <c r="I329" s="23" t="n"/>
      <c r="J329" s="24" t="n"/>
      <c r="K329" s="25">
        <f>IF($G329="","",$G329-WEEKDAY($G329,3))</f>
        <v/>
      </c>
    </row>
    <row r="330" ht="18" customHeight="1">
      <c r="G330" s="21" t="n"/>
      <c r="H330" s="22" t="n"/>
      <c r="I330" s="23" t="n"/>
      <c r="J330" s="24" t="n"/>
      <c r="K330" s="25">
        <f>IF($G330="","",$G330-WEEKDAY($G330,3))</f>
        <v/>
      </c>
    </row>
    <row r="331" ht="18" customHeight="1">
      <c r="G331" s="21" t="n"/>
      <c r="H331" s="22" t="n"/>
      <c r="I331" s="23" t="n"/>
      <c r="J331" s="24" t="n"/>
      <c r="K331" s="25">
        <f>IF($G331="","",$G331-WEEKDAY($G331,3))</f>
        <v/>
      </c>
    </row>
    <row r="332" ht="18" customHeight="1">
      <c r="G332" s="21" t="n"/>
      <c r="H332" s="22" t="n"/>
      <c r="I332" s="23" t="n"/>
      <c r="J332" s="24" t="n"/>
      <c r="K332" s="25">
        <f>IF($G332="","",$G332-WEEKDAY($G332,3))</f>
        <v/>
      </c>
    </row>
    <row r="333" ht="18" customHeight="1">
      <c r="G333" s="21" t="n"/>
      <c r="H333" s="22" t="n"/>
      <c r="I333" s="23" t="n"/>
      <c r="J333" s="24" t="n"/>
      <c r="K333" s="25">
        <f>IF($G333="","",$G333-WEEKDAY($G333,3))</f>
        <v/>
      </c>
    </row>
    <row r="334" ht="18" customHeight="1">
      <c r="G334" s="21" t="n"/>
      <c r="H334" s="22" t="n"/>
      <c r="I334" s="23" t="n"/>
      <c r="J334" s="24" t="n"/>
      <c r="K334" s="25">
        <f>IF($G334="","",$G334-WEEKDAY($G334,3))</f>
        <v/>
      </c>
    </row>
    <row r="335" ht="18" customHeight="1">
      <c r="G335" s="21" t="n"/>
      <c r="H335" s="22" t="n"/>
      <c r="I335" s="23" t="n"/>
      <c r="J335" s="24" t="n"/>
      <c r="K335" s="25">
        <f>IF($G335="","",$G335-WEEKDAY($G335,3))</f>
        <v/>
      </c>
    </row>
    <row r="336" ht="18" customHeight="1">
      <c r="G336" s="21" t="n"/>
      <c r="H336" s="22" t="n"/>
      <c r="I336" s="23" t="n"/>
      <c r="J336" s="24" t="n"/>
      <c r="K336" s="25">
        <f>IF($G336="","",$G336-WEEKDAY($G336,3))</f>
        <v/>
      </c>
    </row>
    <row r="337" ht="18" customHeight="1">
      <c r="G337" s="21" t="n"/>
      <c r="H337" s="22" t="n"/>
      <c r="I337" s="23" t="n"/>
      <c r="J337" s="24" t="n"/>
      <c r="K337" s="25">
        <f>IF($G337="","",$G337-WEEKDAY($G337,3))</f>
        <v/>
      </c>
    </row>
    <row r="338" ht="18" customHeight="1">
      <c r="G338" s="21" t="n"/>
      <c r="H338" s="22" t="n"/>
      <c r="I338" s="23" t="n"/>
      <c r="J338" s="24" t="n"/>
      <c r="K338" s="25">
        <f>IF($G338="","",$G338-WEEKDAY($G338,3))</f>
        <v/>
      </c>
    </row>
    <row r="339" ht="18" customHeight="1">
      <c r="G339" s="21" t="n"/>
      <c r="H339" s="22" t="n"/>
      <c r="I339" s="23" t="n"/>
      <c r="J339" s="24" t="n"/>
      <c r="K339" s="25">
        <f>IF($G339="","",$G339-WEEKDAY($G339,3))</f>
        <v/>
      </c>
    </row>
    <row r="340" ht="18" customHeight="1">
      <c r="G340" s="21" t="n"/>
      <c r="H340" s="22" t="n"/>
      <c r="I340" s="23" t="n"/>
      <c r="J340" s="24" t="n"/>
      <c r="K340" s="25">
        <f>IF($G340="","",$G340-WEEKDAY($G340,3))</f>
        <v/>
      </c>
    </row>
    <row r="341" ht="18" customHeight="1">
      <c r="G341" s="21" t="n"/>
      <c r="H341" s="22" t="n"/>
      <c r="I341" s="23" t="n"/>
      <c r="J341" s="24" t="n"/>
      <c r="K341" s="25">
        <f>IF($G341="","",$G341-WEEKDAY($G341,3))</f>
        <v/>
      </c>
    </row>
    <row r="342" ht="18" customHeight="1">
      <c r="G342" s="21" t="n"/>
      <c r="H342" s="22" t="n"/>
      <c r="I342" s="23" t="n"/>
      <c r="J342" s="24" t="n"/>
      <c r="K342" s="25">
        <f>IF($G342="","",$G342-WEEKDAY($G342,3))</f>
        <v/>
      </c>
    </row>
    <row r="343" ht="18" customHeight="1">
      <c r="G343" s="21" t="n"/>
      <c r="H343" s="22" t="n"/>
      <c r="I343" s="23" t="n"/>
      <c r="J343" s="24" t="n"/>
      <c r="K343" s="25">
        <f>IF($G343="","",$G343-WEEKDAY($G343,3))</f>
        <v/>
      </c>
    </row>
    <row r="344" ht="18" customHeight="1">
      <c r="G344" s="21" t="n"/>
      <c r="H344" s="22" t="n"/>
      <c r="I344" s="23" t="n"/>
      <c r="J344" s="24" t="n"/>
      <c r="K344" s="25">
        <f>IF($G344="","",$G344-WEEKDAY($G344,3))</f>
        <v/>
      </c>
    </row>
    <row r="345" ht="18" customHeight="1">
      <c r="G345" s="21" t="n"/>
      <c r="H345" s="22" t="n"/>
      <c r="I345" s="23" t="n"/>
      <c r="J345" s="24" t="n"/>
      <c r="K345" s="25">
        <f>IF($G345="","",$G345-WEEKDAY($G345,3))</f>
        <v/>
      </c>
    </row>
    <row r="346" ht="18" customHeight="1">
      <c r="G346" s="21" t="n"/>
      <c r="H346" s="22" t="n"/>
      <c r="I346" s="23" t="n"/>
      <c r="J346" s="24" t="n"/>
      <c r="K346" s="25">
        <f>IF($G346="","",$G346-WEEKDAY($G346,3))</f>
        <v/>
      </c>
    </row>
    <row r="347" ht="18" customHeight="1">
      <c r="G347" s="21" t="n"/>
      <c r="H347" s="22" t="n"/>
      <c r="I347" s="23" t="n"/>
      <c r="J347" s="24" t="n"/>
      <c r="K347" s="25">
        <f>IF($G347="","",$G347-WEEKDAY($G347,3))</f>
        <v/>
      </c>
    </row>
    <row r="348" ht="18" customHeight="1">
      <c r="G348" s="21" t="n"/>
      <c r="H348" s="22" t="n"/>
      <c r="I348" s="23" t="n"/>
      <c r="J348" s="24" t="n"/>
      <c r="K348" s="25">
        <f>IF($G348="","",$G348-WEEKDAY($G348,3))</f>
        <v/>
      </c>
    </row>
    <row r="349" ht="18" customHeight="1">
      <c r="G349" s="21" t="n"/>
      <c r="H349" s="22" t="n"/>
      <c r="I349" s="23" t="n"/>
      <c r="J349" s="24" t="n"/>
      <c r="K349" s="25">
        <f>IF($G349="","",$G349-WEEKDAY($G349,3))</f>
        <v/>
      </c>
    </row>
    <row r="350" ht="18" customHeight="1">
      <c r="G350" s="21" t="n"/>
      <c r="H350" s="22" t="n"/>
      <c r="I350" s="23" t="n"/>
      <c r="J350" s="24" t="n"/>
      <c r="K350" s="25">
        <f>IF($G350="","",$G350-WEEKDAY($G350,3))</f>
        <v/>
      </c>
    </row>
    <row r="351" ht="18" customHeight="1">
      <c r="G351" s="21" t="n"/>
      <c r="H351" s="22" t="n"/>
      <c r="I351" s="23" t="n"/>
      <c r="J351" s="24" t="n"/>
      <c r="K351" s="25">
        <f>IF($G351="","",$G351-WEEKDAY($G351,3))</f>
        <v/>
      </c>
    </row>
    <row r="352" ht="18" customHeight="1">
      <c r="G352" s="21" t="n"/>
      <c r="H352" s="22" t="n"/>
      <c r="I352" s="23" t="n"/>
      <c r="J352" s="24" t="n"/>
      <c r="K352" s="25">
        <f>IF($G352="","",$G352-WEEKDAY($G352,3))</f>
        <v/>
      </c>
    </row>
    <row r="353" ht="18" customHeight="1">
      <c r="G353" s="21" t="n"/>
      <c r="H353" s="22" t="n"/>
      <c r="I353" s="23" t="n"/>
      <c r="J353" s="24" t="n"/>
      <c r="K353" s="25">
        <f>IF($G353="","",$G353-WEEKDAY($G353,3))</f>
        <v/>
      </c>
    </row>
    <row r="354" ht="18" customHeight="1">
      <c r="G354" s="21" t="n"/>
      <c r="H354" s="22" t="n"/>
      <c r="I354" s="23" t="n"/>
      <c r="J354" s="24" t="n"/>
      <c r="K354" s="25">
        <f>IF($G354="","",$G354-WEEKDAY($G354,3))</f>
        <v/>
      </c>
    </row>
    <row r="355" ht="18" customHeight="1">
      <c r="G355" s="21" t="n"/>
      <c r="H355" s="22" t="n"/>
      <c r="I355" s="23" t="n"/>
      <c r="J355" s="24" t="n"/>
      <c r="K355" s="25">
        <f>IF($G355="","",$G355-WEEKDAY($G355,3))</f>
        <v/>
      </c>
    </row>
    <row r="356" ht="18" customHeight="1">
      <c r="G356" s="21" t="n"/>
      <c r="H356" s="22" t="n"/>
      <c r="I356" s="23" t="n"/>
      <c r="J356" s="24" t="n"/>
      <c r="K356" s="25">
        <f>IF($G356="","",$G356-WEEKDAY($G356,3))</f>
        <v/>
      </c>
    </row>
    <row r="357" ht="18" customHeight="1">
      <c r="G357" s="21" t="n"/>
      <c r="H357" s="22" t="n"/>
      <c r="I357" s="23" t="n"/>
      <c r="J357" s="24" t="n"/>
      <c r="K357" s="25">
        <f>IF($G357="","",$G357-WEEKDAY($G357,3))</f>
        <v/>
      </c>
    </row>
    <row r="358" ht="18" customHeight="1">
      <c r="G358" s="21" t="n"/>
      <c r="H358" s="22" t="n"/>
      <c r="I358" s="23" t="n"/>
      <c r="J358" s="24" t="n"/>
      <c r="K358" s="25">
        <f>IF($G358="","",$G358-WEEKDAY($G358,3))</f>
        <v/>
      </c>
    </row>
    <row r="359" ht="18" customHeight="1">
      <c r="G359" s="21" t="n"/>
      <c r="H359" s="22" t="n"/>
      <c r="I359" s="23" t="n"/>
      <c r="J359" s="24" t="n"/>
      <c r="K359" s="25">
        <f>IF($G359="","",$G359-WEEKDAY($G359,3))</f>
        <v/>
      </c>
    </row>
    <row r="360" ht="18" customHeight="1">
      <c r="G360" s="21" t="n"/>
      <c r="H360" s="22" t="n"/>
      <c r="I360" s="23" t="n"/>
      <c r="J360" s="24" t="n"/>
      <c r="K360" s="25">
        <f>IF($G360="","",$G360-WEEKDAY($G360,3))</f>
        <v/>
      </c>
    </row>
    <row r="361" ht="18" customHeight="1">
      <c r="G361" s="21" t="n"/>
      <c r="H361" s="22" t="n"/>
      <c r="I361" s="23" t="n"/>
      <c r="J361" s="24" t="n"/>
      <c r="K361" s="25">
        <f>IF($G361="","",$G361-WEEKDAY($G361,3))</f>
        <v/>
      </c>
    </row>
    <row r="362" ht="18" customHeight="1">
      <c r="G362" s="21" t="n"/>
      <c r="H362" s="22" t="n"/>
      <c r="I362" s="23" t="n"/>
      <c r="J362" s="24" t="n"/>
      <c r="K362" s="25">
        <f>IF($G362="","",$G362-WEEKDAY($G362,3))</f>
        <v/>
      </c>
    </row>
    <row r="363" ht="18" customHeight="1">
      <c r="G363" s="21" t="n"/>
      <c r="H363" s="22" t="n"/>
      <c r="I363" s="23" t="n"/>
      <c r="J363" s="24" t="n"/>
      <c r="K363" s="25">
        <f>IF($G363="","",$G363-WEEKDAY($G363,3))</f>
        <v/>
      </c>
    </row>
    <row r="364" ht="18" customHeight="1">
      <c r="G364" s="21" t="n"/>
      <c r="H364" s="22" t="n"/>
      <c r="I364" s="23" t="n"/>
      <c r="J364" s="24" t="n"/>
      <c r="K364" s="25">
        <f>IF($G364="","",$G364-WEEKDAY($G364,3))</f>
        <v/>
      </c>
    </row>
    <row r="365" ht="18" customHeight="1">
      <c r="G365" s="21" t="n"/>
      <c r="H365" s="22" t="n"/>
      <c r="I365" s="23" t="n"/>
      <c r="J365" s="24" t="n"/>
      <c r="K365" s="25">
        <f>IF($G365="","",$G365-WEEKDAY($G365,3))</f>
        <v/>
      </c>
    </row>
    <row r="366" ht="18" customHeight="1">
      <c r="G366" s="21" t="n"/>
      <c r="H366" s="22" t="n"/>
      <c r="I366" s="23" t="n"/>
      <c r="J366" s="24" t="n"/>
      <c r="K366" s="25">
        <f>IF($G366="","",$G366-WEEKDAY($G366,3))</f>
        <v/>
      </c>
    </row>
    <row r="367" ht="18" customHeight="1">
      <c r="G367" s="21" t="n"/>
      <c r="H367" s="22" t="n"/>
      <c r="I367" s="23" t="n"/>
      <c r="J367" s="24" t="n"/>
      <c r="K367" s="25">
        <f>IF($G367="","",$G367-WEEKDAY($G367,3))</f>
        <v/>
      </c>
    </row>
    <row r="368" ht="18" customHeight="1">
      <c r="G368" s="21" t="n"/>
      <c r="H368" s="22" t="n"/>
      <c r="I368" s="23" t="n"/>
      <c r="J368" s="24" t="n"/>
      <c r="K368" s="25">
        <f>IF($G368="","",$G368-WEEKDAY($G368,3))</f>
        <v/>
      </c>
    </row>
    <row r="369" ht="18" customHeight="1">
      <c r="G369" s="21" t="n"/>
      <c r="H369" s="22" t="n"/>
      <c r="I369" s="23" t="n"/>
      <c r="J369" s="24" t="n"/>
      <c r="K369" s="25">
        <f>IF($G369="","",$G369-WEEKDAY($G369,3))</f>
        <v/>
      </c>
    </row>
    <row r="370" ht="18" customHeight="1">
      <c r="G370" s="21" t="n"/>
      <c r="H370" s="22" t="n"/>
      <c r="I370" s="23" t="n"/>
      <c r="J370" s="24" t="n"/>
      <c r="K370" s="25">
        <f>IF($G370="","",$G370-WEEKDAY($G370,3))</f>
        <v/>
      </c>
    </row>
    <row r="371" ht="18" customHeight="1">
      <c r="G371" s="21" t="n"/>
      <c r="H371" s="22" t="n"/>
      <c r="I371" s="23" t="n"/>
      <c r="J371" s="24" t="n"/>
      <c r="K371" s="25">
        <f>IF($G371="","",$G371-WEEKDAY($G371,3))</f>
        <v/>
      </c>
    </row>
    <row r="372" ht="18" customHeight="1">
      <c r="G372" s="21" t="n"/>
      <c r="H372" s="22" t="n"/>
      <c r="I372" s="23" t="n"/>
      <c r="J372" s="24" t="n"/>
      <c r="K372" s="25">
        <f>IF($G372="","",$G372-WEEKDAY($G372,3))</f>
        <v/>
      </c>
    </row>
    <row r="373" ht="18" customHeight="1">
      <c r="G373" s="21" t="n"/>
      <c r="H373" s="22" t="n"/>
      <c r="I373" s="23" t="n"/>
      <c r="J373" s="24" t="n"/>
      <c r="K373" s="25">
        <f>IF($G373="","",$G373-WEEKDAY($G373,3))</f>
        <v/>
      </c>
    </row>
    <row r="374" ht="18" customHeight="1">
      <c r="G374" s="21" t="n"/>
      <c r="H374" s="22" t="n"/>
      <c r="I374" s="23" t="n"/>
      <c r="J374" s="24" t="n"/>
      <c r="K374" s="25">
        <f>IF($G374="","",$G374-WEEKDAY($G374,3))</f>
        <v/>
      </c>
    </row>
    <row r="375" ht="18" customHeight="1">
      <c r="G375" s="21" t="n"/>
      <c r="H375" s="22" t="n"/>
      <c r="I375" s="23" t="n"/>
      <c r="J375" s="24" t="n"/>
      <c r="K375" s="25">
        <f>IF($G375="","",$G375-WEEKDAY($G375,3))</f>
        <v/>
      </c>
    </row>
    <row r="376" ht="18" customHeight="1">
      <c r="G376" s="21" t="n"/>
      <c r="H376" s="22" t="n"/>
      <c r="I376" s="23" t="n"/>
      <c r="J376" s="24" t="n"/>
      <c r="K376" s="25">
        <f>IF($G376="","",$G376-WEEKDAY($G376,3))</f>
        <v/>
      </c>
    </row>
    <row r="377" ht="18" customHeight="1">
      <c r="G377" s="21" t="n"/>
      <c r="H377" s="22" t="n"/>
      <c r="I377" s="23" t="n"/>
      <c r="J377" s="24" t="n"/>
      <c r="K377" s="25">
        <f>IF($G377="","",$G377-WEEKDAY($G377,3))</f>
        <v/>
      </c>
    </row>
    <row r="378" ht="18" customHeight="1">
      <c r="G378" s="21" t="n"/>
      <c r="H378" s="22" t="n"/>
      <c r="I378" s="23" t="n"/>
      <c r="J378" s="24" t="n"/>
      <c r="K378" s="25">
        <f>IF($G378="","",$G378-WEEKDAY($G378,3))</f>
        <v/>
      </c>
    </row>
    <row r="379" ht="18" customHeight="1">
      <c r="G379" s="21" t="n"/>
      <c r="H379" s="22" t="n"/>
      <c r="I379" s="23" t="n"/>
      <c r="J379" s="24" t="n"/>
      <c r="K379" s="25">
        <f>IF($G379="","",$G379-WEEKDAY($G379,3))</f>
        <v/>
      </c>
    </row>
    <row r="380" ht="18" customHeight="1">
      <c r="G380" s="21" t="n"/>
      <c r="H380" s="22" t="n"/>
      <c r="I380" s="23" t="n"/>
      <c r="J380" s="24" t="n"/>
      <c r="K380" s="25">
        <f>IF($G380="","",$G380-WEEKDAY($G380,3))</f>
        <v/>
      </c>
    </row>
    <row r="381" ht="18" customHeight="1">
      <c r="G381" s="21" t="n"/>
      <c r="H381" s="22" t="n"/>
      <c r="I381" s="23" t="n"/>
      <c r="J381" s="24" t="n"/>
      <c r="K381" s="25">
        <f>IF($G381="","",$G381-WEEKDAY($G381,3))</f>
        <v/>
      </c>
    </row>
    <row r="382" ht="18" customHeight="1">
      <c r="G382" s="21" t="n"/>
      <c r="H382" s="22" t="n"/>
      <c r="I382" s="23" t="n"/>
      <c r="J382" s="24" t="n"/>
      <c r="K382" s="25">
        <f>IF($G382="","",$G382-WEEKDAY($G382,3))</f>
        <v/>
      </c>
    </row>
    <row r="383" ht="18" customHeight="1">
      <c r="G383" s="21" t="n"/>
      <c r="H383" s="22" t="n"/>
      <c r="I383" s="23" t="n"/>
      <c r="J383" s="24" t="n"/>
      <c r="K383" s="25">
        <f>IF($G383="","",$G383-WEEKDAY($G383,3))</f>
        <v/>
      </c>
    </row>
    <row r="384" ht="18" customHeight="1">
      <c r="G384" s="21" t="n"/>
      <c r="H384" s="22" t="n"/>
      <c r="I384" s="23" t="n"/>
      <c r="J384" s="24" t="n"/>
      <c r="K384" s="25">
        <f>IF($G384="","",$G384-WEEKDAY($G384,3))</f>
        <v/>
      </c>
    </row>
    <row r="385" ht="18" customHeight="1">
      <c r="G385" s="21" t="n"/>
      <c r="H385" s="22" t="n"/>
      <c r="I385" s="23" t="n"/>
      <c r="J385" s="24" t="n"/>
      <c r="K385" s="25">
        <f>IF($G385="","",$G385-WEEKDAY($G385,3))</f>
        <v/>
      </c>
    </row>
    <row r="386" ht="18" customHeight="1">
      <c r="G386" s="21" t="n"/>
      <c r="H386" s="22" t="n"/>
      <c r="I386" s="23" t="n"/>
      <c r="J386" s="24" t="n"/>
      <c r="K386" s="25">
        <f>IF($G386="","",$G386-WEEKDAY($G386,3))</f>
        <v/>
      </c>
    </row>
    <row r="387" ht="18" customHeight="1">
      <c r="G387" s="21" t="n"/>
      <c r="H387" s="22" t="n"/>
      <c r="I387" s="23" t="n"/>
      <c r="J387" s="24" t="n"/>
      <c r="K387" s="25">
        <f>IF($G387="","",$G387-WEEKDAY($G387,3))</f>
        <v/>
      </c>
    </row>
    <row r="388" ht="18" customHeight="1">
      <c r="G388" s="21" t="n"/>
      <c r="H388" s="22" t="n"/>
      <c r="I388" s="23" t="n"/>
      <c r="J388" s="24" t="n"/>
      <c r="K388" s="25">
        <f>IF($G388="","",$G388-WEEKDAY($G388,3))</f>
        <v/>
      </c>
    </row>
    <row r="389" ht="18" customHeight="1">
      <c r="G389" s="21" t="n"/>
      <c r="H389" s="22" t="n"/>
      <c r="I389" s="23" t="n"/>
      <c r="J389" s="24" t="n"/>
      <c r="K389" s="25">
        <f>IF($G389="","",$G389-WEEKDAY($G389,3))</f>
        <v/>
      </c>
    </row>
    <row r="390" ht="18" customHeight="1">
      <c r="G390" s="21" t="n"/>
      <c r="H390" s="22" t="n"/>
      <c r="I390" s="23" t="n"/>
      <c r="J390" s="24" t="n"/>
      <c r="K390" s="25">
        <f>IF($G390="","",$G390-WEEKDAY($G390,3))</f>
        <v/>
      </c>
    </row>
    <row r="391" ht="18" customHeight="1">
      <c r="G391" s="21" t="n"/>
      <c r="H391" s="22" t="n"/>
      <c r="I391" s="23" t="n"/>
      <c r="J391" s="24" t="n"/>
      <c r="K391" s="25">
        <f>IF($G391="","",$G391-WEEKDAY($G391,3))</f>
        <v/>
      </c>
    </row>
    <row r="392" ht="18" customHeight="1">
      <c r="G392" s="21" t="n"/>
      <c r="H392" s="22" t="n"/>
      <c r="I392" s="23" t="n"/>
      <c r="J392" s="24" t="n"/>
      <c r="K392" s="25">
        <f>IF($G392="","",$G392-WEEKDAY($G392,3))</f>
        <v/>
      </c>
    </row>
    <row r="393" ht="18" customHeight="1">
      <c r="G393" s="21" t="n"/>
      <c r="H393" s="22" t="n"/>
      <c r="I393" s="23" t="n"/>
      <c r="J393" s="24" t="n"/>
      <c r="K393" s="25">
        <f>IF($G393="","",$G393-WEEKDAY($G393,3))</f>
        <v/>
      </c>
    </row>
    <row r="394" ht="18" customHeight="1">
      <c r="G394" s="21" t="n"/>
      <c r="H394" s="22" t="n"/>
      <c r="I394" s="23" t="n"/>
      <c r="J394" s="24" t="n"/>
      <c r="K394" s="25">
        <f>IF($G394="","",$G394-WEEKDAY($G394,3))</f>
        <v/>
      </c>
    </row>
    <row r="395" ht="18" customHeight="1">
      <c r="G395" s="21" t="n"/>
      <c r="H395" s="22" t="n"/>
      <c r="I395" s="23" t="n"/>
      <c r="J395" s="24" t="n"/>
      <c r="K395" s="25">
        <f>IF($G395="","",$G395-WEEKDAY($G395,3))</f>
        <v/>
      </c>
    </row>
    <row r="396" ht="18" customHeight="1">
      <c r="G396" s="21" t="n"/>
      <c r="H396" s="22" t="n"/>
      <c r="I396" s="23" t="n"/>
      <c r="J396" s="24" t="n"/>
      <c r="K396" s="25">
        <f>IF($G396="","",$G396-WEEKDAY($G396,3))</f>
        <v/>
      </c>
    </row>
    <row r="397" ht="18" customHeight="1">
      <c r="G397" s="21" t="n"/>
      <c r="H397" s="22" t="n"/>
      <c r="I397" s="23" t="n"/>
      <c r="J397" s="24" t="n"/>
      <c r="K397" s="25">
        <f>IF($G397="","",$G397-WEEKDAY($G397,3))</f>
        <v/>
      </c>
    </row>
    <row r="398" ht="18" customHeight="1">
      <c r="G398" s="21" t="n"/>
      <c r="H398" s="22" t="n"/>
      <c r="I398" s="23" t="n"/>
      <c r="J398" s="24" t="n"/>
      <c r="K398" s="25">
        <f>IF($G398="","",$G398-WEEKDAY($G398,3))</f>
        <v/>
      </c>
    </row>
    <row r="399" ht="18" customHeight="1">
      <c r="G399" s="21" t="n"/>
      <c r="H399" s="22" t="n"/>
      <c r="I399" s="23" t="n"/>
      <c r="J399" s="24" t="n"/>
      <c r="K399" s="25">
        <f>IF($G399="","",$G399-WEEKDAY($G399,3))</f>
        <v/>
      </c>
    </row>
    <row r="400" ht="18" customHeight="1">
      <c r="G400" s="21" t="n"/>
      <c r="H400" s="22" t="n"/>
      <c r="I400" s="23" t="n"/>
      <c r="J400" s="24" t="n"/>
      <c r="K400" s="25">
        <f>IF($G400="","",$G400-WEEKDAY($G400,3))</f>
        <v/>
      </c>
    </row>
    <row r="401" ht="18" customHeight="1">
      <c r="G401" s="21" t="n"/>
      <c r="H401" s="22" t="n"/>
      <c r="I401" s="23" t="n"/>
      <c r="J401" s="24" t="n"/>
      <c r="K401" s="25">
        <f>IF($G401="","",$G401-WEEKDAY($G401,3))</f>
        <v/>
      </c>
    </row>
    <row r="402" ht="18" customHeight="1">
      <c r="G402" s="21" t="n"/>
      <c r="H402" s="22" t="n"/>
      <c r="I402" s="23" t="n"/>
      <c r="J402" s="24" t="n"/>
      <c r="K402" s="25">
        <f>IF($G402="","",$G402-WEEKDAY($G402,3))</f>
        <v/>
      </c>
    </row>
    <row r="403" ht="18" customHeight="1">
      <c r="G403" s="21" t="n"/>
      <c r="H403" s="22" t="n"/>
      <c r="I403" s="23" t="n"/>
      <c r="J403" s="24" t="n"/>
      <c r="K403" s="25">
        <f>IF($G403="","",$G403-WEEKDAY($G403,3))</f>
        <v/>
      </c>
    </row>
    <row r="404" ht="18" customHeight="1">
      <c r="G404" s="21" t="n"/>
      <c r="H404" s="22" t="n"/>
      <c r="I404" s="23" t="n"/>
      <c r="J404" s="24" t="n"/>
      <c r="K404" s="25">
        <f>IF($G404="","",$G404-WEEKDAY($G404,3))</f>
        <v/>
      </c>
    </row>
    <row r="405" ht="18" customHeight="1">
      <c r="G405" s="21" t="n"/>
      <c r="H405" s="22" t="n"/>
      <c r="I405" s="23" t="n"/>
      <c r="J405" s="24" t="n"/>
      <c r="K405" s="25">
        <f>IF($G405="","",$G405-WEEKDAY($G405,3))</f>
        <v/>
      </c>
    </row>
    <row r="406" ht="18" customHeight="1">
      <c r="G406" s="21" t="n"/>
      <c r="H406" s="22" t="n"/>
      <c r="I406" s="23" t="n"/>
      <c r="J406" s="24" t="n"/>
      <c r="K406" s="25">
        <f>IF($G406="","",$G406-WEEKDAY($G406,3))</f>
        <v/>
      </c>
    </row>
    <row r="407" ht="18" customHeight="1">
      <c r="G407" s="21" t="n"/>
      <c r="H407" s="22" t="n"/>
      <c r="I407" s="23" t="n"/>
      <c r="J407" s="24" t="n"/>
      <c r="K407" s="25">
        <f>IF($G407="","",$G407-WEEKDAY($G407,3))</f>
        <v/>
      </c>
    </row>
    <row r="408" ht="18" customHeight="1">
      <c r="G408" s="21" t="n"/>
      <c r="H408" s="22" t="n"/>
      <c r="I408" s="23" t="n"/>
      <c r="J408" s="24" t="n"/>
      <c r="K408" s="25">
        <f>IF($G408="","",$G408-WEEKDAY($G408,3))</f>
        <v/>
      </c>
    </row>
    <row r="409" ht="18" customHeight="1">
      <c r="G409" s="21" t="n"/>
      <c r="H409" s="22" t="n"/>
      <c r="I409" s="23" t="n"/>
      <c r="J409" s="24" t="n"/>
      <c r="K409" s="25">
        <f>IF($G409="","",$G409-WEEKDAY($G409,3))</f>
        <v/>
      </c>
    </row>
    <row r="410" ht="18" customHeight="1">
      <c r="G410" s="21" t="n"/>
      <c r="H410" s="22" t="n"/>
      <c r="I410" s="23" t="n"/>
      <c r="J410" s="24" t="n"/>
      <c r="K410" s="25">
        <f>IF($G410="","",$G410-WEEKDAY($G410,3))</f>
        <v/>
      </c>
    </row>
    <row r="411" ht="18" customHeight="1">
      <c r="G411" s="21" t="n"/>
      <c r="H411" s="22" t="n"/>
      <c r="I411" s="23" t="n"/>
      <c r="J411" s="24" t="n"/>
      <c r="K411" s="25">
        <f>IF($G411="","",$G411-WEEKDAY($G411,3))</f>
        <v/>
      </c>
    </row>
    <row r="412" ht="18" customHeight="1">
      <c r="G412" s="21" t="n"/>
      <c r="H412" s="22" t="n"/>
      <c r="I412" s="23" t="n"/>
      <c r="J412" s="24" t="n"/>
      <c r="K412" s="25">
        <f>IF($G412="","",$G412-WEEKDAY($G412,3))</f>
        <v/>
      </c>
    </row>
    <row r="413" ht="18" customHeight="1">
      <c r="G413" s="21" t="n"/>
      <c r="H413" s="22" t="n"/>
      <c r="I413" s="23" t="n"/>
      <c r="J413" s="24" t="n"/>
      <c r="K413" s="25">
        <f>IF($G413="","",$G413-WEEKDAY($G413,3))</f>
        <v/>
      </c>
    </row>
    <row r="414" ht="18" customHeight="1">
      <c r="G414" s="21" t="n"/>
      <c r="H414" s="22" t="n"/>
      <c r="I414" s="23" t="n"/>
      <c r="J414" s="24" t="n"/>
      <c r="K414" s="25">
        <f>IF($G414="","",$G414-WEEKDAY($G414,3))</f>
        <v/>
      </c>
    </row>
    <row r="415" ht="18" customHeight="1">
      <c r="G415" s="21" t="n"/>
      <c r="H415" s="22" t="n"/>
      <c r="I415" s="23" t="n"/>
      <c r="J415" s="24" t="n"/>
      <c r="K415" s="25">
        <f>IF($G415="","",$G415-WEEKDAY($G415,3))</f>
        <v/>
      </c>
    </row>
    <row r="416" ht="18" customHeight="1">
      <c r="G416" s="21" t="n"/>
      <c r="H416" s="22" t="n"/>
      <c r="I416" s="23" t="n"/>
      <c r="J416" s="24" t="n"/>
      <c r="K416" s="25">
        <f>IF($G416="","",$G416-WEEKDAY($G416,3))</f>
        <v/>
      </c>
    </row>
    <row r="417" ht="18" customHeight="1">
      <c r="G417" s="21" t="n"/>
      <c r="H417" s="22" t="n"/>
      <c r="I417" s="23" t="n"/>
      <c r="J417" s="24" t="n"/>
      <c r="K417" s="25">
        <f>IF($G417="","",$G417-WEEKDAY($G417,3))</f>
        <v/>
      </c>
    </row>
    <row r="418" ht="18" customHeight="1">
      <c r="G418" s="21" t="n"/>
      <c r="H418" s="22" t="n"/>
      <c r="I418" s="23" t="n"/>
      <c r="J418" s="24" t="n"/>
      <c r="K418" s="25">
        <f>IF($G418="","",$G418-WEEKDAY($G418,3))</f>
        <v/>
      </c>
    </row>
    <row r="419" ht="18" customHeight="1">
      <c r="G419" s="21" t="n"/>
      <c r="H419" s="22" t="n"/>
      <c r="I419" s="23" t="n"/>
      <c r="J419" s="24" t="n"/>
      <c r="K419" s="25">
        <f>IF($G419="","",$G419-WEEKDAY($G419,3))</f>
        <v/>
      </c>
    </row>
    <row r="420" ht="18" customHeight="1">
      <c r="G420" s="21" t="n"/>
      <c r="H420" s="22" t="n"/>
      <c r="I420" s="23" t="n"/>
      <c r="J420" s="24" t="n"/>
      <c r="K420" s="25">
        <f>IF($G420="","",$G420-WEEKDAY($G420,3))</f>
        <v/>
      </c>
    </row>
    <row r="421" ht="18" customHeight="1">
      <c r="G421" s="21" t="n"/>
      <c r="H421" s="22" t="n"/>
      <c r="I421" s="23" t="n"/>
      <c r="J421" s="24" t="n"/>
      <c r="K421" s="25">
        <f>IF($G421="","",$G421-WEEKDAY($G421,3))</f>
        <v/>
      </c>
    </row>
    <row r="422" ht="18" customHeight="1">
      <c r="G422" s="21" t="n"/>
      <c r="H422" s="22" t="n"/>
      <c r="I422" s="23" t="n"/>
      <c r="J422" s="24" t="n"/>
      <c r="K422" s="25">
        <f>IF($G422="","",$G422-WEEKDAY($G422,3))</f>
        <v/>
      </c>
    </row>
    <row r="423" ht="18" customHeight="1">
      <c r="G423" s="21" t="n"/>
      <c r="H423" s="22" t="n"/>
      <c r="I423" s="23" t="n"/>
      <c r="J423" s="24" t="n"/>
      <c r="K423" s="25">
        <f>IF($G423="","",$G423-WEEKDAY($G423,3))</f>
        <v/>
      </c>
    </row>
    <row r="424" ht="18" customHeight="1">
      <c r="G424" s="21" t="n"/>
      <c r="H424" s="22" t="n"/>
      <c r="I424" s="23" t="n"/>
      <c r="J424" s="24" t="n"/>
      <c r="K424" s="25">
        <f>IF($G424="","",$G424-WEEKDAY($G424,3))</f>
        <v/>
      </c>
    </row>
    <row r="425" ht="18" customHeight="1">
      <c r="G425" s="21" t="n"/>
      <c r="H425" s="22" t="n"/>
      <c r="I425" s="23" t="n"/>
      <c r="J425" s="24" t="n"/>
      <c r="K425" s="25">
        <f>IF($G425="","",$G425-WEEKDAY($G425,3))</f>
        <v/>
      </c>
    </row>
    <row r="426" ht="18" customHeight="1">
      <c r="G426" s="21" t="n"/>
      <c r="H426" s="22" t="n"/>
      <c r="I426" s="23" t="n"/>
      <c r="J426" s="24" t="n"/>
      <c r="K426" s="25">
        <f>IF($G426="","",$G426-WEEKDAY($G426,3))</f>
        <v/>
      </c>
    </row>
    <row r="427" ht="18" customHeight="1">
      <c r="G427" s="21" t="n"/>
      <c r="H427" s="22" t="n"/>
      <c r="I427" s="23" t="n"/>
      <c r="J427" s="24" t="n"/>
      <c r="K427" s="25">
        <f>IF($G427="","",$G427-WEEKDAY($G427,3))</f>
        <v/>
      </c>
    </row>
    <row r="428" ht="18" customHeight="1">
      <c r="G428" s="21" t="n"/>
      <c r="H428" s="22" t="n"/>
      <c r="I428" s="23" t="n"/>
      <c r="J428" s="24" t="n"/>
      <c r="K428" s="25">
        <f>IF($G428="","",$G428-WEEKDAY($G428,3))</f>
        <v/>
      </c>
    </row>
    <row r="430" ht="22" customHeight="1">
      <c r="A430" s="26" t="inlineStr">
        <is>
          <t>Want every child, with the hours carried into finished high school courses? Get the full Homeschool Records Binder.</t>
        </is>
      </c>
    </row>
    <row r="431" ht="16" customHeight="1">
      <c r="A431" s="3" t="inlineStr">
        <is>
          <t>More free tools from Ardent Workshop</t>
        </is>
      </c>
    </row>
    <row r="432" ht="30" customHeight="1">
      <c r="A432" s="27" t="inlineStr">
        <is>
          <t>A record you keep, not legal advice. It states no state's homeschool rules: set the day and hour targets your own state or program asks for. The example family is fictional.</t>
        </is>
      </c>
    </row>
  </sheetData>
  <mergeCells count="25">
    <mergeCell ref="A15:B15"/>
    <mergeCell ref="A431:K431"/>
    <mergeCell ref="A11:E11"/>
    <mergeCell ref="A1:K1"/>
    <mergeCell ref="A6:B6"/>
    <mergeCell ref="A430:K430"/>
    <mergeCell ref="H14:K14"/>
    <mergeCell ref="A16:B16"/>
    <mergeCell ref="A7:B7"/>
    <mergeCell ref="G4:I4"/>
    <mergeCell ref="A18:B18"/>
    <mergeCell ref="A27:K27"/>
    <mergeCell ref="A12:B12"/>
    <mergeCell ref="A3:K3"/>
    <mergeCell ref="A26:K26"/>
    <mergeCell ref="A5:B5"/>
    <mergeCell ref="A2:K2"/>
    <mergeCell ref="A14:B14"/>
    <mergeCell ref="A17:B17"/>
    <mergeCell ref="A8:B8"/>
    <mergeCell ref="A4:E4"/>
    <mergeCell ref="A19:B19"/>
    <mergeCell ref="A13:B13"/>
    <mergeCell ref="A432:K432"/>
    <mergeCell ref="A9:B9"/>
  </mergeCells>
  <conditionalFormatting sqref="C29:C290">
    <cfRule type="cellIs" priority="1" operator="equal" dxfId="0">
      <formula>"P"</formula>
    </cfRule>
    <cfRule type="cellIs" priority="2" operator="equal" dxfId="1">
      <formula>"B"</formula>
    </cfRule>
    <cfRule type="cellIs" priority="3" operator="equal" dxfId="2">
      <formula>"S"</formula>
    </cfRule>
    <cfRule type="cellIs" priority="4" operator="equal" dxfId="3">
      <formula>"H"</formula>
    </cfRule>
    <cfRule type="cellIs" priority="5" operator="equal" dxfId="4">
      <formula>"F"</formula>
    </cfRule>
    <cfRule type="cellIs" priority="6" operator="equal" dxfId="4">
      <formula>"C"</formula>
    </cfRule>
    <cfRule type="cellIs" priority="7" operator="equal" dxfId="4">
      <formula>"T"</formula>
    </cfRule>
  </conditionalFormatting>
  <dataValidations count="3">
    <dataValidation sqref="C29:C290" showDropDown="0" showInputMessage="0" showErrorMessage="1" allowBlank="1" errorTitle="Pick from the list" error="Pick one of the values in this cell's dropdown ($G$6:$G$12). Typed text that is not on the list is not accepted, because the formulas match these values exactly." type="list" errorStyle="stop">
      <formula1>$G$6:$G$12</formula1>
    </dataValidation>
    <dataValidation sqref="H29:H428" showDropDown="0" showInputMessage="0" showErrorMessage="1" allowBlank="1" errorTitle="Pick from the list" error="Pick one of the values in this cell's dropdown ($H$16:$H$24). Typed text that is not on the list is not accepted, because the formulas match these values exactly." type="list" errorStyle="stop">
      <formula1>$H$16:$H$24</formula1>
    </dataValidation>
    <dataValidation sqref="I29:I428" showDropDown="0" showInputMessage="0" showErrorMessage="1" allowBlank="1" errorTitle="Enter a number" error="Enter a number between 0 and 24. Other formulas in this workbook divide by or multiply out of this cell, so an out-of-range entry would break them." type="decimal" errorStyle="stop" operator="between">
      <formula1>0</formula1>
      <formula2>24</formula2>
    </dataValidation>
  </dataValidations>
  <hyperlinks>
    <hyperlink xmlns:r="http://schemas.openxmlformats.org/officeDocument/2006/relationships" ref="A3" r:id="rId1"/>
    <hyperlink xmlns:r="http://schemas.openxmlformats.org/officeDocument/2006/relationships" ref="A430" r:id="rId2"/>
    <hyperlink xmlns:r="http://schemas.openxmlformats.org/officeDocument/2006/relationships" ref="A431" r:id="rId3"/>
  </hyperlinks>
  <printOptions horizontalCentered="1"/>
  <pageMargins left="0.5" right="0.5" top="0.5" bottom="0.5" header="0.3" footer="0.3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Ardent Workshop</Application>
</Properties>
</file>

<file path=docProps/core.xml><?xml version="1.0" encoding="utf-8"?>
<cp:coreProperties xmlns:cp="http://schemas.openxmlformats.org/package/2006/metadata/core-properties">
  <dc:creator xmlns:dc="http://purl.org/dc/elements/1.1/">Ardent Workshop</dc:creator>
  <dc:title xmlns:dc="http://purl.org/dc/elements/1.1/">Homeschool Attendance &amp; Hours Log — Ardent Workshop (free)</dc:title>
  <dc:subject xmlns:dc="http://purl.org/dc/elements/1.1/">Free one-tab homeschool attendance and hours log for one learner, with an hours-by-subject breakdown</dc:subject>
  <dc:language xmlns:dc="http://purl.org/dc/elements/1.1/">en-US</dc:language>
  <dcterms:created xmlns:dcterms="http://purl.org/dc/terms/" xmlns:xsi="http://www.w3.org/2001/XMLSchema-instance" xsi:type="dcterms:W3CDTF">2026-09-23T00:00:00Z</dcterms:created>
  <dcterms:modified xmlns:dcterms="http://purl.org/dc/terms/" xmlns:xsi="http://www.w3.org/2001/XMLSchema-instance" xsi:type="dcterms:W3CDTF">2026-09-23T00:00:00Z</dcterms:modified>
  <cp:category>Life Admin</cp:category>
  <cp:keywords>free homeschool attendance log, homeschool hours log, homeschool attendance tracker, homeschool records, Excel, Google Sheets, Ardent Workshop</cp:keywords>
</cp:coreProperties>
</file>