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hipping Deadline Countdown" sheetId="1" state="visible" r:id="rId1"/>
  </sheets>
  <definedNames/>
  <calcPr calcId="124519" fullCalcOnLoad="1"/>
</workbook>
</file>

<file path=xl/styles.xml><?xml version="1.0" encoding="utf-8"?>
<styleSheet xmlns="http://schemas.openxmlformats.org/spreadsheetml/2006/main">
  <numFmts count="4">
    <numFmt numFmtId="164" formatCode="mmm d, yyyy"/>
    <numFmt numFmtId="165" formatCode="0;;&quot;&quot;"/>
    <numFmt numFmtId="166" formatCode="mmm d, yyyy;;"/>
    <numFmt numFmtId="167" formatCode="#,##0;-#,##0;0"/>
  </numFmts>
  <fonts count="22">
    <font>
      <name val="Calibri"/>
      <family val="2"/>
      <color theme="1"/>
      <sz val="11"/>
      <scheme val="minor"/>
    </font>
    <font>
      <name val="Calibri"/>
      <b val="1"/>
      <color rgb="001A2744"/>
      <sz val="16"/>
    </font>
    <font>
      <name val="Calibri"/>
      <b val="1"/>
      <color rgb="00E8943A"/>
      <sz val="9"/>
    </font>
    <font>
      <name val="Calibri"/>
      <i val="1"/>
      <color rgb="002A2F3A"/>
      <sz val="10.5"/>
    </font>
    <font>
      <name val="Calibri"/>
      <b val="1"/>
      <color rgb="001A2744"/>
      <sz val="12"/>
    </font>
    <font>
      <name val="Calibri"/>
      <b val="1"/>
      <color rgb="001A2744"/>
      <sz val="10"/>
    </font>
    <font>
      <name val="Calibri"/>
      <b val="1"/>
      <color rgb="002A2F3A"/>
      <sz val="11"/>
    </font>
    <font>
      <name val="Calibri"/>
      <i val="1"/>
      <color rgb="005C6470"/>
      <sz val="8.5"/>
    </font>
    <font>
      <name val="Calibri"/>
      <b val="1"/>
      <color rgb="001F6A78"/>
      <sz val="11"/>
    </font>
    <font>
      <name val="Calibri"/>
      <b val="1"/>
      <color rgb="00FFFFFF"/>
      <sz val="8.5"/>
    </font>
    <font>
      <name val="Calibri"/>
      <b val="1"/>
      <color rgb="001A2744"/>
      <sz val="9.5"/>
    </font>
    <font>
      <name val="Calibri"/>
      <b val="1"/>
      <color rgb="002A2F3A"/>
      <sz val="9.5"/>
    </font>
    <font>
      <name val="Calibri"/>
      <color rgb="005C6470"/>
      <sz val="9"/>
    </font>
    <font>
      <name val="Calibri"/>
      <color rgb="002A2F3A"/>
      <sz val="9.5"/>
    </font>
    <font>
      <name val="Calibri"/>
      <b val="1"/>
      <color rgb="001F6A78"/>
      <sz val="10"/>
    </font>
    <font>
      <name val="Calibri"/>
      <b val="1"/>
      <color rgb="001A2744"/>
      <sz val="8.5"/>
    </font>
    <font>
      <name val="Calibri"/>
      <i val="1"/>
      <color rgb="002A2F3A"/>
      <sz val="9"/>
    </font>
    <font>
      <name val="Calibri"/>
      <i val="1"/>
      <color rgb="005C6470"/>
      <sz val="9"/>
    </font>
    <font>
      <name val="Calibri"/>
      <b val="1"/>
      <color rgb="002A2F3A"/>
      <sz val="9"/>
    </font>
    <font>
      <name val="Calibri"/>
      <i val="1"/>
      <color rgb="002A2F3A"/>
      <sz val="9.5"/>
    </font>
    <font>
      <name val="Calibri"/>
      <b val="1"/>
      <color rgb="001F6A78"/>
      <sz val="10"/>
      <u val="single"/>
    </font>
    <font>
      <name val="Calibri"/>
      <color rgb="005C6470"/>
      <sz val="8.5"/>
    </font>
  </fonts>
  <fills count="8">
    <fill>
      <patternFill/>
    </fill>
    <fill>
      <patternFill patternType="gray125"/>
    </fill>
    <fill>
      <patternFill patternType="solid">
        <fgColor rgb="00F9DEAC"/>
      </patternFill>
    </fill>
    <fill>
      <patternFill patternType="solid">
        <fgColor rgb="00FEF6E9"/>
      </patternFill>
    </fill>
    <fill>
      <patternFill patternType="solid">
        <fgColor rgb="00CFE6E8"/>
      </patternFill>
    </fill>
    <fill>
      <patternFill patternType="solid">
        <fgColor rgb="001A2744"/>
      </patternFill>
    </fill>
    <fill>
      <patternFill patternType="solid">
        <fgColor rgb="00FFFFFF"/>
      </patternFill>
    </fill>
    <fill>
      <patternFill patternType="solid">
        <fgColor rgb="00F4F2EE"/>
      </patternFill>
    </fill>
  </fills>
  <borders count="7">
    <border>
      <left/>
      <right/>
      <top/>
      <bottom/>
      <diagonal/>
    </border>
    <border>
      <left style="thin">
        <color rgb="00877E6E"/>
      </left>
      <right style="thin">
        <color rgb="00877E6E"/>
      </right>
      <top style="thin">
        <color rgb="00877E6E"/>
      </top>
      <bottom style="thin">
        <color rgb="00877E6E"/>
      </bottom>
    </border>
    <border>
      <left/>
      <right/>
      <top style="thin">
        <color rgb="00877E6E"/>
      </top>
      <bottom/>
      <diagonal/>
    </border>
    <border>
      <left/>
      <right style="thin">
        <color rgb="00877E6E"/>
      </right>
      <top style="thin">
        <color rgb="00877E6E"/>
      </top>
      <bottom/>
      <diagonal/>
    </border>
    <border>
      <left/>
      <right style="thin">
        <color rgb="00877E6E"/>
      </right>
      <top style="thin">
        <color rgb="00877E6E"/>
      </top>
      <bottom style="thin">
        <color rgb="00877E6E"/>
      </bottom>
      <diagonal/>
    </border>
    <border>
      <right style="thin">
        <color rgb="00877E6E"/>
      </right>
      <bottom style="thin">
        <color rgb="00877E6E"/>
      </bottom>
    </border>
    <border>
      <bottom style="thin">
        <color rgb="00877E6E"/>
      </bottom>
    </border>
  </borders>
  <cellStyleXfs count="1">
    <xf numFmtId="0" fontId="0" fillId="0" borderId="0"/>
  </cellStyleXfs>
  <cellXfs count="31">
    <xf numFmtId="0" fontId="0" fillId="0" borderId="0" pivotButton="0" quotePrefix="0" xfId="0"/>
    <xf numFmtId="0" fontId="1" fillId="0" borderId="0" pivotButton="0" quotePrefix="0" xfId="0"/>
    <xf numFmtId="0" fontId="2" fillId="0" borderId="0" pivotButton="0" quotePrefix="0" xfId="0"/>
    <xf numFmtId="0" fontId="3" fillId="0" borderId="0" applyAlignment="1" pivotButton="0" quotePrefix="0" xfId="0">
      <alignment vertical="top" wrapText="1"/>
    </xf>
    <xf numFmtId="0" fontId="4" fillId="2" borderId="0" pivotButton="0" quotePrefix="0" xfId="0"/>
    <xf numFmtId="0" fontId="5" fillId="0" borderId="0" applyAlignment="1" pivotButton="0" quotePrefix="0" xfId="0">
      <alignment vertical="center" wrapText="1"/>
    </xf>
    <xf numFmtId="1" fontId="6" fillId="3" borderId="1" applyAlignment="1" pivotButton="0" quotePrefix="0" xfId="0">
      <alignment horizontal="center" vertical="center"/>
    </xf>
    <xf numFmtId="0" fontId="0" fillId="0" borderId="4" pivotButton="0" quotePrefix="0" xfId="0"/>
    <xf numFmtId="0" fontId="7" fillId="0" borderId="0" applyAlignment="1" pivotButton="0" quotePrefix="0" xfId="0">
      <alignment vertical="center" wrapText="1"/>
    </xf>
    <xf numFmtId="164" fontId="8" fillId="4" borderId="1" applyAlignment="1" pivotButton="0" quotePrefix="0" xfId="0">
      <alignment horizontal="center" vertical="center"/>
    </xf>
    <xf numFmtId="165" fontId="6" fillId="3" borderId="1" applyAlignment="1" pivotButton="0" quotePrefix="0" xfId="0">
      <alignment horizontal="center" vertical="center"/>
    </xf>
    <xf numFmtId="0" fontId="9" fillId="5" borderId="0" applyAlignment="1" pivotButton="0" quotePrefix="0" xfId="0">
      <alignment horizontal="left" vertical="center" wrapText="1"/>
    </xf>
    <xf numFmtId="0" fontId="9" fillId="5" borderId="0" applyAlignment="1" pivotButton="0" quotePrefix="0" xfId="0">
      <alignment horizontal="center" vertical="center" wrapText="1"/>
    </xf>
    <xf numFmtId="0" fontId="10" fillId="3" borderId="1" applyAlignment="1" pivotButton="0" quotePrefix="0" xfId="0">
      <alignment vertical="center" wrapText="1"/>
    </xf>
    <xf numFmtId="166" fontId="11" fillId="3" borderId="5" applyAlignment="1" pivotButton="0" quotePrefix="0" xfId="0">
      <alignment horizontal="center" vertical="center"/>
    </xf>
    <xf numFmtId="165" fontId="12" fillId="3" borderId="5" applyAlignment="1" pivotButton="0" quotePrefix="0" xfId="0">
      <alignment horizontal="center" vertical="center"/>
    </xf>
    <xf numFmtId="165" fontId="13" fillId="3" borderId="5" applyAlignment="1" pivotButton="0" quotePrefix="0" xfId="0">
      <alignment horizontal="center" vertical="center"/>
    </xf>
    <xf numFmtId="166" fontId="13" fillId="6" borderId="6" applyAlignment="1" pivotButton="0" quotePrefix="0" xfId="0">
      <alignment horizontal="center" vertical="center"/>
    </xf>
    <xf numFmtId="166" fontId="14" fillId="4" borderId="6" applyAlignment="1" pivotButton="0" quotePrefix="0" xfId="0">
      <alignment horizontal="center" vertical="center"/>
    </xf>
    <xf numFmtId="167" fontId="11" fillId="6" borderId="6" applyAlignment="1" pivotButton="0" quotePrefix="0" xfId="0">
      <alignment horizontal="center" vertical="center"/>
    </xf>
    <xf numFmtId="0" fontId="15" fillId="0" borderId="6" applyAlignment="1" pivotButton="0" quotePrefix="0" xfId="0">
      <alignment horizontal="center" vertical="center"/>
    </xf>
    <xf numFmtId="0" fontId="7" fillId="6" borderId="6" applyAlignment="1" pivotButton="0" quotePrefix="0" xfId="0">
      <alignment vertical="center" wrapText="1"/>
    </xf>
    <xf numFmtId="166" fontId="13" fillId="7" borderId="6" applyAlignment="1" pivotButton="0" quotePrefix="0" xfId="0">
      <alignment horizontal="center" vertical="center"/>
    </xf>
    <xf numFmtId="167" fontId="11" fillId="7" borderId="6" applyAlignment="1" pivotButton="0" quotePrefix="0" xfId="0">
      <alignment horizontal="center" vertical="center"/>
    </xf>
    <xf numFmtId="0" fontId="7" fillId="7" borderId="6" applyAlignment="1" pivotButton="0" quotePrefix="0" xfId="0">
      <alignment vertical="center" wrapText="1"/>
    </xf>
    <xf numFmtId="0" fontId="16" fillId="0" borderId="0" applyAlignment="1" pivotButton="0" quotePrefix="0" xfId="0">
      <alignment vertical="top" wrapText="1"/>
    </xf>
    <xf numFmtId="0" fontId="17" fillId="0" borderId="0" applyAlignment="1" pivotButton="0" quotePrefix="0" xfId="0">
      <alignment vertical="top" wrapText="1"/>
    </xf>
    <xf numFmtId="0" fontId="18" fillId="0" borderId="0" applyAlignment="1" pivotButton="0" quotePrefix="0" xfId="0">
      <alignment vertical="top" wrapText="1"/>
    </xf>
    <xf numFmtId="0" fontId="19" fillId="0" borderId="0" applyAlignment="1" pivotButton="0" quotePrefix="0" xfId="0">
      <alignment vertical="top" wrapText="1"/>
    </xf>
    <xf numFmtId="0" fontId="20" fillId="0" borderId="0" applyAlignment="1" pivotButton="0" quotePrefix="0" xfId="0">
      <alignment vertical="top" wrapText="1"/>
    </xf>
    <xf numFmtId="0" fontId="21" fillId="0" borderId="0" pivotButton="0" quotePrefix="0" xfId="0"/>
  </cellXfs>
  <cellStyles count="1">
    <cellStyle name="Normal" xfId="0" builtinId="0" hidden="0"/>
  </cellStyles>
  <dxfs count="4">
    <dxf>
      <font>
        <b val="1"/>
        <color rgb="007A1F0B"/>
      </font>
      <fill>
        <patternFill patternType="solid">
          <fgColor rgb="00F0A48C"/>
          <bgColor rgb="00F0A48C"/>
        </patternFill>
      </fill>
    </dxf>
    <dxf>
      <font>
        <b val="1"/>
        <color rgb="007A1F0B"/>
      </font>
      <fill>
        <patternFill patternType="solid">
          <fgColor rgb="00F9DEAC"/>
          <bgColor rgb="00F9DEAC"/>
        </patternFill>
      </fill>
    </dxf>
    <dxf>
      <font>
        <color rgb="001F6A78"/>
      </font>
      <fill>
        <patternFill patternType="solid">
          <fgColor rgb="00EAF3F4"/>
          <bgColor rgb="00EAF3F4"/>
        </patternFill>
      </fill>
    </dxf>
    <dxf>
      <font>
        <color rgb="001E5B2E"/>
      </font>
      <fill>
        <patternFill patternType="solid">
          <fgColor rgb="00DAEEDA"/>
          <bgColor rgb="00DAEEDA"/>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www.ardentworkshop.com/products/makers-holiday-season-production-planner/?utm_source=free_tool&amp;utm_medium=lite&amp;utm_campaign=holiday-shipping-deadline-countdown&amp;utm_content=lite_countdown" TargetMode="External" Id="rId1"/></Relationships>
</file>

<file path=xl/worksheets/sheet1.xml><?xml version="1.0" encoding="utf-8"?>
<worksheet xmlns="http://schemas.openxmlformats.org/spreadsheetml/2006/main">
  <sheetPr>
    <outlinePr summaryBelow="1" summaryRight="1"/>
    <pageSetUpPr/>
  </sheetPr>
  <dimension ref="A1:L39"/>
  <sheetViews>
    <sheetView showGridLines="0" workbookViewId="0">
      <pane xSplit="1" ySplit="12" topLeftCell="B13" activePane="bottomRight" state="frozen"/>
      <selection pane="topRight"/>
      <selection pane="bottomLeft"/>
      <selection pane="bottomRight" activeCell="A1" sqref="A1"/>
    </sheetView>
  </sheetViews>
  <sheetFormatPr baseColWidth="8" defaultRowHeight="15"/>
  <cols>
    <col width="32" customWidth="1" min="1" max="1"/>
    <col width="14" customWidth="1" min="2" max="2"/>
    <col width="8" customWidth="1" min="3" max="3"/>
    <col width="9" customWidth="1" min="4" max="4"/>
    <col width="14" customWidth="1" min="5" max="5"/>
    <col width="11" customWidth="1" min="6" max="6"/>
    <col width="11" customWidth="1" min="7" max="7"/>
    <col width="14" customWidth="1" min="8" max="8"/>
    <col width="14" customWidth="1" min="9" max="9"/>
    <col width="11" customWidth="1" min="10" max="10"/>
    <col width="13" customWidth="1" min="11" max="11"/>
    <col width="40" customWidth="1" min="12" max="12"/>
  </cols>
  <sheetData>
    <row r="1" ht="22" customHeight="1">
      <c r="A1" s="1" t="inlineStr">
        <is>
          <t>HOLIDAY SHIPPING-DEADLINE COUNTDOWN</t>
        </is>
      </c>
    </row>
    <row r="2">
      <c r="A2" s="2" t="inlineStr">
        <is>
          <t>AN ARDENT WORKSHOP FREE TOOL</t>
        </is>
      </c>
    </row>
    <row r="3" ht="52" customHeight="1">
      <c r="A3" s="3" t="inlineStr">
        <is>
          <t>Carrier cutoffs are only half the answer. This tab counts each carrier's last posting day backwards through transit, your handling and packing, and one cure or finishing figure, to the day the work itself has to be finished. Cream cells are yours to type in; pale-blue cells calculate. It opens on a worked example — 11 services already filled in: ten carrier services plus your own local pickup or market handover day.</t>
        </is>
      </c>
    </row>
    <row r="4" ht="8" customHeight="1"/>
    <row r="5" ht="20" customHeight="1">
      <c r="A5" s="4" t="inlineStr">
        <is>
          <t>SETUP</t>
        </is>
      </c>
    </row>
    <row r="6" ht="24" customHeight="1">
      <c r="A6" s="5" t="inlineStr">
        <is>
          <t>Season year</t>
        </is>
      </c>
      <c r="F6" s="6" t="n">
        <v>2026</v>
      </c>
      <c r="G6" s="7" t="n"/>
      <c r="H6" s="8" t="inlineStr">
        <is>
          <t>← the input everything else on this tab keys off</t>
        </is>
      </c>
    </row>
    <row r="7" ht="32" customHeight="1">
      <c r="A7" s="5" t="inlineStr">
        <is>
          <t>Gifts have to arrive by</t>
        </is>
      </c>
      <c r="F7" s="9">
        <f>DATE($F$6,12,24)</f>
        <v/>
      </c>
      <c r="G7" s="7" t="n"/>
      <c r="H7" s="8" t="inlineStr">
        <is>
          <t>← the date every shipping deadline counts backwards from. Move it if your customers celebrate on a different day.</t>
        </is>
      </c>
    </row>
    <row r="8" ht="24" customHeight="1">
      <c r="A8" s="5" t="inlineStr">
        <is>
          <t>Handling &amp; pack days</t>
        </is>
      </c>
      <c r="F8" s="10" t="n">
        <v>2</v>
      </c>
      <c r="G8" s="7" t="n"/>
      <c r="H8" s="8" t="inlineStr">
        <is>
          <t>← days between the make-by and putting the parcel in the carrier's hands</t>
        </is>
      </c>
    </row>
    <row r="9" ht="32" customHeight="1">
      <c r="A9" s="5" t="inlineStr">
        <is>
          <t>Cure &amp; finish days (one figure for everything you make)</t>
        </is>
      </c>
      <c r="F9" s="10" t="n">
        <v>28</v>
      </c>
      <c r="G9" s="7" t="n"/>
      <c r="H9" s="8" t="inlineStr">
        <is>
          <t>← one global figure — the longest cure in the worked example, cold-process soap. The full workbook gives every product its own.</t>
        </is>
      </c>
    </row>
    <row r="10" ht="24" customHeight="1">
      <c r="A10" s="5" t="inlineStr">
        <is>
          <t>Counting from today</t>
        </is>
      </c>
      <c r="F10" s="9">
        <f>TODAY()</f>
        <v/>
      </c>
      <c r="G10" s="7" t="n"/>
      <c r="H10" s="8" t="inlineStr">
        <is>
          <t>← every countdown on this tab recalculates the moment you open the file</t>
        </is>
      </c>
    </row>
    <row r="11" ht="8" customHeight="1"/>
    <row r="12" ht="34" customHeight="1">
      <c r="A12" s="11" t="inlineStr">
        <is>
          <t>Carrier &amp; service</t>
        </is>
      </c>
      <c r="B12" s="12" t="inlineStr">
        <is>
          <t>Published cutoff</t>
        </is>
      </c>
      <c r="C12" s="12" t="inlineStr">
        <is>
          <t>Published for</t>
        </is>
      </c>
      <c r="D12" s="12" t="inlineStr">
        <is>
          <t>Transit days</t>
        </is>
      </c>
      <c r="E12" s="12" t="inlineStr">
        <is>
          <t>Ship-by</t>
        </is>
      </c>
      <c r="F12" s="12" t="inlineStr">
        <is>
          <t>Handling &amp; pack days</t>
        </is>
      </c>
      <c r="G12" s="12" t="inlineStr">
        <is>
          <t>Cure &amp; finish days</t>
        </is>
      </c>
      <c r="H12" s="12" t="inlineStr">
        <is>
          <t>Pack-by</t>
        </is>
      </c>
      <c r="I12" s="12" t="inlineStr">
        <is>
          <t>Make-by</t>
        </is>
      </c>
      <c r="J12" s="12" t="inlineStr">
        <is>
          <t>Days to make-by</t>
        </is>
      </c>
      <c r="K12" s="12" t="inlineStr">
        <is>
          <t>Status</t>
        </is>
      </c>
      <c r="L12" s="12" t="inlineStr">
        <is>
          <t>Notes</t>
        </is>
      </c>
    </row>
    <row r="13" ht="63" customHeight="1">
      <c r="A13" s="13" t="inlineStr">
        <is>
          <t>USPS Ground Advantage</t>
        </is>
      </c>
      <c r="B13" s="14">
        <f>DATE($F$6,12,17)</f>
        <v/>
      </c>
      <c r="C13" s="15" t="n">
        <v>2025</v>
      </c>
      <c r="D13" s="16" t="n">
        <v>5</v>
      </c>
      <c r="E13" s="17">
        <f>IF($A13="",0,MIN($B13,$F$7-$D13))</f>
        <v/>
      </c>
      <c r="F13" s="16">
        <f>$F$8</f>
        <v/>
      </c>
      <c r="G13" s="16">
        <f>$F$9</f>
        <v/>
      </c>
      <c r="H13" s="17">
        <f>IF($E13=0,0,$E13-$F13)</f>
        <v/>
      </c>
      <c r="I13" s="18">
        <f>IF($H13=0,0,$H13-$G13)</f>
        <v/>
      </c>
      <c r="J13" s="19">
        <f>IF($I13=0,0,$I13-TODAY())</f>
        <v/>
      </c>
      <c r="K13" s="20">
        <f>IF($A13="","",IF(TODAY()&gt;$I13,"Passed",IF($J13&lt;=7,"This week",IF($J13&lt;=21,"Soon","Ahead"))))</f>
        <v/>
      </c>
      <c r="L13" s="21" t="inlineStr">
        <is>
          <t>Cheapest domestic option and among the earliest to close. USPS published Dec 17 for the contiguous states and Dec 16 for Alaska, Hawaii and the territories — use the earlier one if you ship there.</t>
        </is>
      </c>
    </row>
    <row r="14" ht="41" customHeight="1">
      <c r="A14" s="13" t="inlineStr">
        <is>
          <t>USPS First-Class Mail</t>
        </is>
      </c>
      <c r="B14" s="14">
        <f>DATE($F$6,12,17)</f>
        <v/>
      </c>
      <c r="C14" s="15" t="n">
        <v>2025</v>
      </c>
      <c r="D14" s="16" t="n">
        <v>4</v>
      </c>
      <c r="E14" s="22">
        <f>IF($A14="",0,MIN($B14,$F$7-$D14))</f>
        <v/>
      </c>
      <c r="F14" s="16">
        <f>$F$8</f>
        <v/>
      </c>
      <c r="G14" s="16">
        <f>$F$9</f>
        <v/>
      </c>
      <c r="H14" s="22">
        <f>IF($E14=0,0,$E14-$F14)</f>
        <v/>
      </c>
      <c r="I14" s="18">
        <f>IF($H14=0,0,$H14-$G14)</f>
        <v/>
      </c>
      <c r="J14" s="23">
        <f>IF($I14=0,0,$I14-TODAY())</f>
        <v/>
      </c>
      <c r="K14" s="20">
        <f>IF($A14="","",IF(TODAY()&gt;$I14,"Passed",IF($J14&lt;=7,"This week",IF($J14&lt;=21,"Soon","Ahead"))))</f>
        <v/>
      </c>
      <c r="L14" s="24" t="inlineStr">
        <is>
          <t>Letter and lightweight envelope mail — useful for gift cards and flat items, not for jars.</t>
        </is>
      </c>
    </row>
    <row r="15" ht="30" customHeight="1">
      <c r="A15" s="13" t="inlineStr">
        <is>
          <t>USPS Priority Mail</t>
        </is>
      </c>
      <c r="B15" s="14">
        <f>DATE($F$6,12,18)</f>
        <v/>
      </c>
      <c r="C15" s="15" t="n">
        <v>2025</v>
      </c>
      <c r="D15" s="16" t="n">
        <v>3</v>
      </c>
      <c r="E15" s="17">
        <f>IF($A15="",0,MIN($B15,$F$7-$D15))</f>
        <v/>
      </c>
      <c r="F15" s="16">
        <f>$F$8</f>
        <v/>
      </c>
      <c r="G15" s="16">
        <f>$F$9</f>
        <v/>
      </c>
      <c r="H15" s="17">
        <f>IF($E15=0,0,$E15-$F15)</f>
        <v/>
      </c>
      <c r="I15" s="18">
        <f>IF($H15=0,0,$H15-$G15)</f>
        <v/>
      </c>
      <c r="J15" s="19">
        <f>IF($I15=0,0,$I15-TODAY())</f>
        <v/>
      </c>
      <c r="K15" s="20">
        <f>IF($A15="","",IF(TODAY()&gt;$I15,"Passed",IF($J15&lt;=7,"This week",IF($J15&lt;=21,"Soon","Ahead"))))</f>
        <v/>
      </c>
      <c r="L15" s="21" t="inlineStr">
        <is>
          <t>The usual default for a boxed candle or soap set.</t>
        </is>
      </c>
    </row>
    <row r="16" ht="41" customHeight="1">
      <c r="A16" s="13" t="inlineStr">
        <is>
          <t>USPS Priority Mail Express</t>
        </is>
      </c>
      <c r="B16" s="14">
        <f>DATE($F$6,12,20)</f>
        <v/>
      </c>
      <c r="C16" s="15" t="n">
        <v>2025</v>
      </c>
      <c r="D16" s="16" t="n">
        <v>2</v>
      </c>
      <c r="E16" s="22">
        <f>IF($A16="",0,MIN($B16,$F$7-$D16))</f>
        <v/>
      </c>
      <c r="F16" s="16">
        <f>$F$8</f>
        <v/>
      </c>
      <c r="G16" s="16">
        <f>$F$9</f>
        <v/>
      </c>
      <c r="H16" s="22">
        <f>IF($E16=0,0,$E16-$F16)</f>
        <v/>
      </c>
      <c r="I16" s="18">
        <f>IF($H16=0,0,$H16-$G16)</f>
        <v/>
      </c>
      <c r="J16" s="23">
        <f>IF($I16=0,0,$I16-TODAY())</f>
        <v/>
      </c>
      <c r="K16" s="20">
        <f>IF($A16="","",IF(TODAY()&gt;$I16,"Passed",IF($J16&lt;=7,"This week",IF($J16&lt;=21,"Soon","Ahead"))))</f>
        <v/>
      </c>
      <c r="L16" s="24" t="inlineStr">
        <is>
          <t>The last domestic USPS option. Price it into any late offer before you advertise one.</t>
        </is>
      </c>
    </row>
    <row r="17" ht="118" customHeight="1">
      <c r="A17" s="13" t="inlineStr">
        <is>
          <t>USPS Priority Mail International</t>
        </is>
      </c>
      <c r="B17" s="14">
        <f>DATE($F$6,12,9)</f>
        <v/>
      </c>
      <c r="C17" s="15" t="n">
        <v>2025</v>
      </c>
      <c r="D17" s="16" t="n">
        <v>20</v>
      </c>
      <c r="E17" s="17">
        <f>IF($A17="",0,MIN($B17,$F$7-$D17))</f>
        <v/>
      </c>
      <c r="F17" s="16">
        <f>$F$8</f>
        <v/>
      </c>
      <c r="G17" s="16">
        <f>$F$9</f>
        <v/>
      </c>
      <c r="H17" s="17">
        <f>IF($E17=0,0,$E17-$F17)</f>
        <v/>
      </c>
      <c r="I17" s="18">
        <f>IF($H17=0,0,$H17-$G17)</f>
        <v/>
      </c>
      <c r="J17" s="19">
        <f>IF($I17=0,0,$I17-TODAY())</f>
        <v/>
      </c>
      <c r="K17" s="20">
        <f>IF($A17="","",IF(TODAY()&gt;$I17,"Passed",IF($J17&lt;=7,"This week",IF($J17&lt;=21,"Soon","Ahead"))))</f>
        <v/>
      </c>
      <c r="L17" s="21" t="inlineStr">
        <is>
          <t>Dec 9 is the published date for most destinations; Central and South America close a week earlier, on Dec 2. International closes weeks earlier than domestic AND takes far longer in transit — three weeks is ordinary once customs is counted, and this is the row where the transit column, not the published cutoff, sets the ship-by. Set your own from the countries you actually ship to.</t>
        </is>
      </c>
    </row>
    <row r="18" ht="74" customHeight="1">
      <c r="A18" s="13" t="inlineStr">
        <is>
          <t>UPS Ground</t>
        </is>
      </c>
      <c r="B18" s="14">
        <f>DATE($F$6,12,16)</f>
        <v/>
      </c>
      <c r="C18" s="15" t="n">
        <v>2025</v>
      </c>
      <c r="D18" s="16" t="n">
        <v>5</v>
      </c>
      <c r="E18" s="22">
        <f>IF($A18="",0,MIN($B18,$F$7-$D18))</f>
        <v/>
      </c>
      <c r="F18" s="16">
        <f>$F$8</f>
        <v/>
      </c>
      <c r="G18" s="16">
        <f>$F$9</f>
        <v/>
      </c>
      <c r="H18" s="22">
        <f>IF($E18=0,0,$E18-$F18)</f>
        <v/>
      </c>
      <c r="I18" s="18">
        <f>IF($H18=0,0,$H18-$G18)</f>
        <v/>
      </c>
      <c r="J18" s="23">
        <f>IF($I18=0,0,$I18-TODAY())</f>
        <v/>
      </c>
      <c r="K18" s="20">
        <f>IF($A18="","",IF(TODAY()&gt;$I18,"Passed",IF($J18&lt;=7,"This week",IF($J18&lt;=21,"Soon","Ahead"))))</f>
        <v/>
      </c>
      <c r="L18" s="24" t="inlineStr">
        <is>
          <t>UPS does not publish one Ground date — it varies by origin and destination, so this row is a conservative placeholder. Look yours up on the UPS calculator and replace it; five days is a conservative coast-to-coast transit.</t>
        </is>
      </c>
    </row>
    <row r="19" ht="30" customHeight="1">
      <c r="A19" s="13" t="inlineStr">
        <is>
          <t>UPS 3 Day Select</t>
        </is>
      </c>
      <c r="B19" s="14">
        <f>DATE($F$6,12,19)</f>
        <v/>
      </c>
      <c r="C19" s="15" t="n">
        <v>2025</v>
      </c>
      <c r="D19" s="16" t="n">
        <v>3</v>
      </c>
      <c r="E19" s="17">
        <f>IF($A19="",0,MIN($B19,$F$7-$D19))</f>
        <v/>
      </c>
      <c r="F19" s="16">
        <f>$F$8</f>
        <v/>
      </c>
      <c r="G19" s="16">
        <f>$F$9</f>
        <v/>
      </c>
      <c r="H19" s="17">
        <f>IF($E19=0,0,$E19-$F19)</f>
        <v/>
      </c>
      <c r="I19" s="18">
        <f>IF($H19=0,0,$H19-$G19)</f>
        <v/>
      </c>
      <c r="J19" s="19">
        <f>IF($I19=0,0,$I19-TODAY())</f>
        <v/>
      </c>
      <c r="K19" s="20">
        <f>IF($A19="","",IF(TODAY()&gt;$I19,"Passed",IF($J19&lt;=7,"This week",IF($J19&lt;=21,"Soon","Ahead"))))</f>
        <v/>
      </c>
      <c r="L19" s="21" t="inlineStr">
        <is>
          <t>Worth having on the listing page as the paid upgrade once Ground closes.</t>
        </is>
      </c>
    </row>
    <row r="20" ht="30" customHeight="1">
      <c r="A20" s="13" t="inlineStr">
        <is>
          <t>UPS 2nd Day Air</t>
        </is>
      </c>
      <c r="B20" s="14">
        <f>DATE($F$6,12,22)</f>
        <v/>
      </c>
      <c r="C20" s="15" t="n">
        <v>2025</v>
      </c>
      <c r="D20" s="16" t="n">
        <v>2</v>
      </c>
      <c r="E20" s="22">
        <f>IF($A20="",0,MIN($B20,$F$7-$D20))</f>
        <v/>
      </c>
      <c r="F20" s="16">
        <f>$F$8</f>
        <v/>
      </c>
      <c r="G20" s="16">
        <f>$F$9</f>
        <v/>
      </c>
      <c r="H20" s="22">
        <f>IF($E20=0,0,$E20-$F20)</f>
        <v/>
      </c>
      <c r="I20" s="18">
        <f>IF($H20=0,0,$H20-$G20)</f>
        <v/>
      </c>
      <c r="J20" s="23">
        <f>IF($I20=0,0,$I20-TODAY())</f>
        <v/>
      </c>
      <c r="K20" s="20">
        <f>IF($A20="","",IF(TODAY()&gt;$I20,"Passed",IF($J20&lt;=7,"This week",IF($J20&lt;=21,"Soon","Ahead"))))</f>
        <v/>
      </c>
      <c r="L20" s="24" t="inlineStr">
        <is>
          <t>Two business days, so a Saturday in the middle costs you a day.</t>
        </is>
      </c>
    </row>
    <row r="21" ht="96" customHeight="1">
      <c r="A21" s="13" t="inlineStr">
        <is>
          <t>FedEx Ground / Home Delivery</t>
        </is>
      </c>
      <c r="B21" s="14">
        <f>DATE($F$6,12,17)</f>
        <v/>
      </c>
      <c r="C21" s="15" t="n">
        <v>2025</v>
      </c>
      <c r="D21" s="16" t="n">
        <v>5</v>
      </c>
      <c r="E21" s="17">
        <f>IF($A21="",0,MIN($B21,$F$7-$D21))</f>
        <v/>
      </c>
      <c r="F21" s="16">
        <f>$F$8</f>
        <v/>
      </c>
      <c r="G21" s="16">
        <f>$F$9</f>
        <v/>
      </c>
      <c r="H21" s="17">
        <f>IF($E21=0,0,$E21-$F21)</f>
        <v/>
      </c>
      <c r="I21" s="18">
        <f>IF($H21=0,0,$H21-$G21)</f>
        <v/>
      </c>
      <c r="J21" s="19">
        <f>IF($I21=0,0,$I21-TODAY())</f>
        <v/>
      </c>
      <c r="K21" s="20">
        <f>IF($A21="","",IF(TODAY()&gt;$I21,"Passed",IF($J21&lt;=7,"This week",IF($J21&lt;=21,"Soon","Ahead"))))</f>
        <v/>
      </c>
      <c r="L21" s="21" t="inlineStr">
        <is>
          <t>FedEx publishes a date per transit band rather than one date — Dec 17 at five days of transit, then Dec 18, Dec 19, Dec 22 and Dec 23 as the transit shortens. Dec 17 is the safe end, because it is the one that covers a coast-to-coast parcel. Look up your own transit time before you use a later date.</t>
        </is>
      </c>
    </row>
    <row r="22" ht="41" customHeight="1">
      <c r="A22" s="13" t="inlineStr">
        <is>
          <t>FedEx 2Day</t>
        </is>
      </c>
      <c r="B22" s="14">
        <f>DATE($F$6,12,22)</f>
        <v/>
      </c>
      <c r="C22" s="15" t="n">
        <v>2025</v>
      </c>
      <c r="D22" s="16" t="n">
        <v>2</v>
      </c>
      <c r="E22" s="22">
        <f>IF($A22="",0,MIN($B22,$F$7-$D22))</f>
        <v/>
      </c>
      <c r="F22" s="16">
        <f>$F$8</f>
        <v/>
      </c>
      <c r="G22" s="16">
        <f>$F$9</f>
        <v/>
      </c>
      <c r="H22" s="22">
        <f>IF($E22=0,0,$E22-$F22)</f>
        <v/>
      </c>
      <c r="I22" s="18">
        <f>IF($H22=0,0,$H22-$G22)</f>
        <v/>
      </c>
      <c r="J22" s="23">
        <f>IF($I22=0,0,$I22-TODAY())</f>
        <v/>
      </c>
      <c r="K22" s="20">
        <f>IF($A22="","",IF(TODAY()&gt;$I22,"Passed",IF($J22&lt;=7,"This week",IF($J22&lt;=21,"Soon","Ahead"))))</f>
        <v/>
      </c>
      <c r="L22" s="24" t="inlineStr">
        <is>
          <t>One of the latest two-day services in the 2025 tables, alongside UPS 2nd Day Air on the same date.</t>
        </is>
      </c>
    </row>
    <row r="23" ht="41" customHeight="1">
      <c r="A23" s="13" t="inlineStr">
        <is>
          <t>Local pickup / market handover</t>
        </is>
      </c>
      <c r="B23" s="14">
        <f>DATE($F$6,12,23)</f>
        <v/>
      </c>
      <c r="C23" s="15" t="n">
        <v>2025</v>
      </c>
      <c r="D23" s="16" t="n">
        <v>0</v>
      </c>
      <c r="E23" s="17">
        <f>IF($A23="",0,MIN($B23,$F$7-$D23))</f>
        <v/>
      </c>
      <c r="F23" s="16">
        <f>$F$8</f>
        <v/>
      </c>
      <c r="G23" s="16">
        <f>$F$9</f>
        <v/>
      </c>
      <c r="H23" s="17">
        <f>IF($E23=0,0,$E23-$F23)</f>
        <v/>
      </c>
      <c r="I23" s="18">
        <f>IF($H23=0,0,$H23-$G23)</f>
        <v/>
      </c>
      <c r="J23" s="19">
        <f>IF($I23=0,0,$I23-TODAY())</f>
        <v/>
      </c>
      <c r="K23" s="20">
        <f>IF($A23="","",IF(TODAY()&gt;$I23,"Passed",IF($J23&lt;=7,"This week",IF($J23&lt;=21,"Soon","Ahead"))))</f>
        <v/>
      </c>
      <c r="L23" s="21" t="inlineStr">
        <is>
          <t>Not a carrier — your own last handover day. Zero transit, but handling and curing still count backwards from it.</t>
        </is>
      </c>
    </row>
    <row r="24" ht="26" customHeight="1">
      <c r="A24" s="13" t="n"/>
      <c r="B24" s="14" t="n"/>
      <c r="C24" s="15" t="n"/>
      <c r="D24" s="16" t="n"/>
      <c r="E24" s="22">
        <f>IF($A24="",0,MIN($B24,$F$7-$D24))</f>
        <v/>
      </c>
      <c r="F24" s="16" t="n"/>
      <c r="G24" s="16" t="n"/>
      <c r="H24" s="22">
        <f>IF($E24=0,0,$E24-$F24)</f>
        <v/>
      </c>
      <c r="I24" s="18">
        <f>IF($H24=0,0,$H24-$G24)</f>
        <v/>
      </c>
      <c r="J24" s="23">
        <f>IF($I24=0,0,$I24-TODAY())</f>
        <v/>
      </c>
      <c r="K24" s="20">
        <f>IF($A24="","",IF(TODAY()&gt;$I24,"Passed",IF($J24&lt;=7,"This week",IF($J24&lt;=21,"Soon","Ahead"))))</f>
        <v/>
      </c>
      <c r="L24" s="24" t="n"/>
    </row>
    <row r="25" ht="26" customHeight="1">
      <c r="A25" s="13" t="n"/>
      <c r="B25" s="14" t="n"/>
      <c r="C25" s="15" t="n"/>
      <c r="D25" s="16" t="n"/>
      <c r="E25" s="17">
        <f>IF($A25="",0,MIN($B25,$F$7-$D25))</f>
        <v/>
      </c>
      <c r="F25" s="16" t="n"/>
      <c r="G25" s="16" t="n"/>
      <c r="H25" s="17">
        <f>IF($E25=0,0,$E25-$F25)</f>
        <v/>
      </c>
      <c r="I25" s="18">
        <f>IF($H25=0,0,$H25-$G25)</f>
        <v/>
      </c>
      <c r="J25" s="19">
        <f>IF($I25=0,0,$I25-TODAY())</f>
        <v/>
      </c>
      <c r="K25" s="20">
        <f>IF($A25="","",IF(TODAY()&gt;$I25,"Passed",IF($J25&lt;=7,"This week",IF($J25&lt;=21,"Soon","Ahead"))))</f>
        <v/>
      </c>
      <c r="L25" s="21" t="n"/>
    </row>
    <row r="26" ht="26" customHeight="1">
      <c r="A26" s="13" t="n"/>
      <c r="B26" s="14" t="n"/>
      <c r="C26" s="15" t="n"/>
      <c r="D26" s="16" t="n"/>
      <c r="E26" s="22">
        <f>IF($A26="",0,MIN($B26,$F$7-$D26))</f>
        <v/>
      </c>
      <c r="F26" s="16" t="n"/>
      <c r="G26" s="16" t="n"/>
      <c r="H26" s="22">
        <f>IF($E26=0,0,$E26-$F26)</f>
        <v/>
      </c>
      <c r="I26" s="18">
        <f>IF($H26=0,0,$H26-$G26)</f>
        <v/>
      </c>
      <c r="J26" s="23">
        <f>IF($I26=0,0,$I26-TODAY())</f>
        <v/>
      </c>
      <c r="K26" s="20">
        <f>IF($A26="","",IF(TODAY()&gt;$I26,"Passed",IF($J26&lt;=7,"This week",IF($J26&lt;=21,"Soon","Ahead"))))</f>
        <v/>
      </c>
      <c r="L26" s="24" t="n"/>
    </row>
    <row r="27" ht="8" customHeight="1"/>
    <row r="28" ht="62" customHeight="1">
      <c r="A28" s="25" t="inlineStr">
        <is>
          <t>PUBLISHED FOR is the season each date was published for — every shipped row reads 2025, projected onto season 2026, and it is yours to change when you re-check the row.    ·    STATUS counts DAYS TO MAKE-BY against today: "This week" at 7 days or fewer, "Soon" at 21 or fewer, "Ahead" beyond that, and "Passed" once the make-by is behind you. It re-reads every morning you open the file.    ·    THE THREE EMPTY ROWS at the bottom of the table are yours: type your own courier, freight service or a second handover day into the four cream columns and the rest of the row computes itself.</t>
        </is>
      </c>
    </row>
    <row r="29" ht="8" customHeight="1"/>
    <row r="30" ht="36" customHeight="1">
      <c r="A30" s="25" t="inlineStr">
        <is>
          <t>Read this table right to left, and it is the whole method. SHIP-BY is the earlier of the carrier's published cutoff and the day your own transit time still lands the parcel before the arrive-by date on Setup above. Take off handling and packing and you have the PACK-BY. Take off curing and finishing and you have the MAKE-BY — the day the work itself has to be finished.</t>
        </is>
      </c>
    </row>
    <row r="31" ht="49" customHeight="1">
      <c r="A31" s="26" t="inlineStr">
        <is>
          <t>PUBLISHED CUTOFF shows its day and month on YOUR season year, set on Setup above, while PUBLISHED FOR names the season whose schedule that day and month were taken from. They will not match, and that is the file working: carriers publish a fresh schedule each September and the dates move by a day or two, so this column projects a known date forward as a starting point rather than expiring. Re-check each row against the carrier's own newly published schedule every September, and move Published for on to the year you checked.</t>
        </is>
      </c>
    </row>
    <row r="32" ht="49" customHeight="1">
      <c r="A32" s="26" t="inlineStr">
        <is>
          <t>WHEN THE TRANSIT COLUMN GOVERNS: a carrier's published cutoff already assumes its own normal transit, so on most rows the cutoff is the earlier of the two and the transit column changes nothing — that is the arithmetic working, not a dead column. It takes over the moment your own situation is slower than the carrier's assumption. The USPS Priority Mail International row is the worked example: at 20 days of transit its ship-by falls 5 days before its published cutoff, and the whole chain moves with it.</t>
        </is>
      </c>
    </row>
    <row r="33" ht="75" customHeight="1">
      <c r="A33" s="26" t="inlineStr">
        <is>
          <t>Seeded from the carriers' own published 2025 holiday schedules — USPS, UPS and FedEx each publish theirs in September. Several rows are not one flat date. UPS Ground varies by origin and destination and FedEx Ground is published per transit band, so both are seeded at the conservative end; USPS Ground Advantage is Dec 17 for the contiguous states but Dec 16 for Alaska, Hawaii and the territories; and Priority Mail International is Dec 9 to most destinations but Dec 2 to Central and South America. Each is flagged in its own note. They are ordinary editable rows, not constants baked into the file: each one carries the year it was published in, and the cutoff itself is a formula off the season year in the Setup block above, so changing the season year moves every date. These dates are the carriers' estimates, not guarantees. Re-check every row against the carrier's own published schedule each September and correct any that moved.</t>
        </is>
      </c>
    </row>
    <row r="34" ht="23" customHeight="1">
      <c r="A34" s="27" t="inlineStr">
        <is>
          <t>Ardent Workshop is not affiliated with USPS, UPS or FedEx.</t>
        </is>
      </c>
    </row>
    <row r="35" ht="36" customHeight="1">
      <c r="A35" s="26" t="inlineStr">
        <is>
          <t>The cure default above, 28 days, is the cold-process soap cure time from Nettlecote Candle &amp; Soap Co., the invented candle-and-soap brand this worked example uses — illustrative, never a customer or a case study.</t>
        </is>
      </c>
    </row>
    <row r="36" ht="49" customHeight="1">
      <c r="A36" s="28" t="inlineStr">
        <is>
          <t>The full Maker's Holiday-Season Production &amp; Market Planner plans the whole season across eleven tabs: what to make each week against the hours you actually have, what to buy and the last day you can buy it, what each market has to take to pay for itself, how far you can discount before a sale costs you money, and a make-by date for every product from that product's own cure time — a 27-day spread between the soap and the body butter in the worked example.</t>
        </is>
      </c>
    </row>
    <row r="37" ht="20" customHeight="1">
      <c r="A37" s="29" t="inlineStr">
        <is>
          <t>Get the full Maker's Holiday-Season Production &amp; Market Planner →</t>
        </is>
      </c>
    </row>
    <row r="38" ht="8" customHeight="1"/>
    <row r="39">
      <c r="A39" s="30" t="inlineStr">
        <is>
          <t>© Ardent Workshop LLC. Free to keep and share as-is — please don't resell it.</t>
        </is>
      </c>
    </row>
  </sheetData>
  <mergeCells count="29">
    <mergeCell ref="F10:G10"/>
    <mergeCell ref="A37:L37"/>
    <mergeCell ref="H10:L10"/>
    <mergeCell ref="F6:G6"/>
    <mergeCell ref="A6:E6"/>
    <mergeCell ref="A3:L3"/>
    <mergeCell ref="F7:G7"/>
    <mergeCell ref="H9:L9"/>
    <mergeCell ref="A2:L2"/>
    <mergeCell ref="A33:L33"/>
    <mergeCell ref="H6:L6"/>
    <mergeCell ref="A7:E7"/>
    <mergeCell ref="A5:L5"/>
    <mergeCell ref="A32:L32"/>
    <mergeCell ref="A35:L35"/>
    <mergeCell ref="F8:G8"/>
    <mergeCell ref="H7:L7"/>
    <mergeCell ref="A28:L28"/>
    <mergeCell ref="A31:L31"/>
    <mergeCell ref="A8:E8"/>
    <mergeCell ref="A39:L39"/>
    <mergeCell ref="A34:L34"/>
    <mergeCell ref="F9:G9"/>
    <mergeCell ref="A30:L30"/>
    <mergeCell ref="A10:E10"/>
    <mergeCell ref="A1:L1"/>
    <mergeCell ref="A36:L36"/>
    <mergeCell ref="H8:L8"/>
    <mergeCell ref="A9:E9"/>
  </mergeCells>
  <conditionalFormatting sqref="K13:K26">
    <cfRule type="cellIs" priority="1" operator="equal" dxfId="0">
      <formula>"Passed"</formula>
    </cfRule>
    <cfRule type="cellIs" priority="2" operator="equal" dxfId="1">
      <formula>"This week"</formula>
    </cfRule>
    <cfRule type="cellIs" priority="3" operator="equal" dxfId="2">
      <formula>"Soon"</formula>
    </cfRule>
    <cfRule type="cellIs" priority="4" operator="equal" dxfId="3">
      <formula>"Ahead"</formula>
    </cfRule>
  </conditionalFormatting>
  <hyperlinks>
    <hyperlink xmlns:r="http://schemas.openxmlformats.org/officeDocument/2006/relationships" ref="A37" r:id="rId1"/>
  </hyperlinks>
  <pageMargins left="0.75" right="0.75" top="1" bottom="1" header="0.5" footer="0.5"/>
</worksheet>
</file>

<file path=docProps/app.xml><?xml version="1.0" encoding="utf-8"?>
<Properties xmlns="http://schemas.openxmlformats.org/officeDocument/2006/extended-properties">
  <Application>Microsoft Excel Compatible / Ardent Workshop</Application>
</Properties>
</file>

<file path=docProps/core.xml><?xml version="1.0" encoding="utf-8"?>
<cp:coreProperties xmlns:cp="http://schemas.openxmlformats.org/package/2006/metadata/core-properties">
  <dc:creator xmlns:dc="http://purl.org/dc/elements/1.1/">Ardent Workshop</dc:creator>
  <dcterms:created xmlns:dcterms="http://purl.org/dc/terms/" xmlns:xsi="http://www.w3.org/2001/XMLSchema-instance" xsi:type="dcterms:W3CDTF">2026-09-09T00:00:00Z</dcterms:created>
  <dcterms:modified xmlns:dcterms="http://purl.org/dc/terms/" xmlns:xsi="http://www.w3.org/2001/XMLSchema-instance" xsi:type="dcterms:W3CDTF">2026-09-09T00:00:00Z</dcterms:modified>
</cp:coreProperties>
</file>